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6" activeTab="1"/>
  </bookViews>
  <sheets>
    <sheet name="4 функциональная (2015)" sheetId="1" r:id="rId1"/>
    <sheet name="6 ведомственная (2015)" sheetId="2" r:id="rId2"/>
  </sheets>
  <definedNames>
    <definedName name="_xlnm.Print_Area" localSheetId="0">'4 функциональная (2015)'!$A$1:$H$107</definedName>
  </definedNames>
  <calcPr fullCalcOnLoad="1"/>
</workbook>
</file>

<file path=xl/sharedStrings.xml><?xml version="1.0" encoding="utf-8"?>
<sst xmlns="http://schemas.openxmlformats.org/spreadsheetml/2006/main" count="991" uniqueCount="245">
  <si>
    <t xml:space="preserve">к решению Совета депутатов </t>
  </si>
  <si>
    <t>Наименование показателя</t>
  </si>
  <si>
    <t>КБК</t>
  </si>
  <si>
    <t>КВСР</t>
  </si>
  <si>
    <t>КФСР</t>
  </si>
  <si>
    <t>КЦСР</t>
  </si>
  <si>
    <t>КВР</t>
  </si>
  <si>
    <t>2014 год</t>
  </si>
  <si>
    <t>2015 год</t>
  </si>
  <si>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</si>
  <si>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</si>
  <si>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</si>
  <si>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</si>
  <si>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</si>
  <si>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</si>
  <si>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</si>
  <si>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</si>
  <si>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</si>
  <si>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</si>
  <si>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0020000</t>
  </si>
  <si>
    <t>000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</si>
  <si>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</si>
  <si>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</si>
  <si>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</si>
  <si>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</si>
  <si>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0103</t>
  </si>
  <si>
    <t>Центральный аппарат</t>
  </si>
  <si>
    <t>0020400</t>
  </si>
  <si>
    <t>Расходы за счет местного бюджета на организацию работы аппарата управления</t>
  </si>
  <si>
    <t>0020401</t>
  </si>
  <si>
    <t>0104</t>
  </si>
  <si>
    <t>Уплата налога на имущество организаций и земельного налога</t>
  </si>
  <si>
    <t>0106</t>
  </si>
  <si>
    <t>Резервные фонды</t>
  </si>
  <si>
    <t>0111</t>
  </si>
  <si>
    <t>0700000</t>
  </si>
  <si>
    <t>Резервные фонды местных администраций</t>
  </si>
  <si>
    <t>0700500</t>
  </si>
  <si>
    <t>Прочие расходы</t>
  </si>
  <si>
    <t>013</t>
  </si>
  <si>
    <t>Другие общегосударственные вопросы</t>
  </si>
  <si>
    <t>0113</t>
  </si>
  <si>
    <t>0200</t>
  </si>
  <si>
    <t xml:space="preserve"> Мобилизационная  и вневойсковая подготовка</t>
  </si>
  <si>
    <t>0203</t>
  </si>
  <si>
    <t>009</t>
  </si>
  <si>
    <t>0300</t>
  </si>
  <si>
    <t>2470000</t>
  </si>
  <si>
    <t>2479900</t>
  </si>
  <si>
    <t>0310</t>
  </si>
  <si>
    <t>0503</t>
  </si>
  <si>
    <t>600000</t>
  </si>
  <si>
    <t>Уличное освещение</t>
  </si>
  <si>
    <t>6000100</t>
  </si>
  <si>
    <t>6000200</t>
  </si>
  <si>
    <t>6000202</t>
  </si>
  <si>
    <t>6000400</t>
  </si>
  <si>
    <t>6000500</t>
  </si>
  <si>
    <t>Социальные выплаты</t>
  </si>
  <si>
    <t>005</t>
  </si>
  <si>
    <t xml:space="preserve">  Централизованная клубная   система</t>
  </si>
  <si>
    <t>0801</t>
  </si>
  <si>
    <t>Дворцы и дома культуры, другие учреждения культуры и средств массовой информации</t>
  </si>
  <si>
    <t>4400000</t>
  </si>
  <si>
    <t>4409500</t>
  </si>
  <si>
    <t>4409900</t>
  </si>
  <si>
    <t>Расходы за счет местного бюджета на содержание дворцов и домов культуры, других учреждений культуры и средств массовой информации</t>
  </si>
  <si>
    <t>4409901</t>
  </si>
  <si>
    <t>7950000</t>
  </si>
  <si>
    <t>Итого</t>
  </si>
  <si>
    <t>Приложение 6</t>
  </si>
  <si>
    <t>ОБЩЕГОСУДАРСТВЕННЫЕ ВОПРОСЫ</t>
  </si>
  <si>
    <t>Руководство и управление  в сфере  установленных функций  органов государственной власти  субъектов   Российской  Федерации и органов  местного 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</si>
  <si>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</si>
  <si>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0105</t>
  </si>
  <si>
    <t>Судебная система</t>
  </si>
  <si>
    <t>0014000</t>
  </si>
  <si>
    <t xml:space="preserve">Составление (изменение) списков кандидатов
в присяжные заседатели федеральных судов общей юрисдикции
в Российской Федерации
</t>
  </si>
  <si>
    <t>0107</t>
  </si>
  <si>
    <t>Обеспечение проведения выборов и референдумов</t>
  </si>
  <si>
    <t>0200002</t>
  </si>
  <si>
    <t>Проведение выборов в представительные органы местного самоуправления</t>
  </si>
  <si>
    <t>0200003</t>
  </si>
  <si>
    <t>0014300</t>
  </si>
  <si>
    <t>Осуществление полномочий по подготовке проведения статистических переписей</t>
  </si>
  <si>
    <t>7950013</t>
  </si>
  <si>
    <t>Закупка автотранспортных средств и коммунальной техники</t>
  </si>
  <si>
    <t>НАЦИОНАЛЬНАЯ ОБОРОНА</t>
  </si>
  <si>
    <t>Мобилизационная и вневойсковая подготовка</t>
  </si>
  <si>
    <t>0010000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</si>
  <si>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</si>
  <si>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</si>
  <si>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НАЦИОНАЛЬНАЯ БЕЗОПАСНОСТЬ И ПРАВООХРАНИТЕЛЬНАЯ ДЕЯТЕЛЬНОСТЬ</t>
  </si>
  <si>
    <t>0302</t>
  </si>
  <si>
    <t>2020100</t>
  </si>
  <si>
    <t>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</si>
  <si>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014</t>
  </si>
  <si>
    <t>Функционирование органов в сфере национальной безопасности, правоохранительной деятельности и обороны</t>
  </si>
  <si>
    <t>2025800</t>
  </si>
  <si>
    <t>Военный персонал</t>
  </si>
  <si>
    <t>2026700</t>
  </si>
  <si>
    <t>Функционирование органов в сфере национальной безопасности и правоохранительной деятельности</t>
  </si>
  <si>
    <t>2027600</t>
  </si>
  <si>
    <t>Пособия и компенсации военнослужащим,  приравненным к ним лицам, а также уволенным из их числа</t>
  </si>
  <si>
    <t>Целевые программы муниципальных образований</t>
  </si>
  <si>
    <t>7950001</t>
  </si>
  <si>
    <t>Повышение безопасности дорожного движения в Кунашакском муниципальном районе на 2011-2012 годы</t>
  </si>
  <si>
    <t>7950017</t>
  </si>
  <si>
    <t>Профилактика преступлений и иных правонарушений в Кунашакском муниципальном районе на 2009-2011 годы</t>
  </si>
  <si>
    <t>0500</t>
  </si>
  <si>
    <t>ЖИЛИЩНО-КОММУНАЛЬНОЕ ХОЗЯЙСТВО</t>
  </si>
  <si>
    <t>0501</t>
  </si>
  <si>
    <t>Жилищное хозяйство</t>
  </si>
  <si>
    <t>1020102</t>
  </si>
  <si>
    <t>Бюджетные инвестиции в объекты капитального строительства собственности муниципальных образований</t>
  </si>
  <si>
    <t>003</t>
  </si>
  <si>
    <t>Бюджетные инвестиции</t>
  </si>
  <si>
    <t>3500200</t>
  </si>
  <si>
    <t>Капитальный ремонт государственного жилищного фонда субъектов РФ и муниципального жилищного фонда</t>
  </si>
  <si>
    <t>5222500</t>
  </si>
  <si>
    <t>Областная целевая программа капитального строительства в Челябинской области на 2009-2011 годы за счет субсидии из областного бюджета</t>
  </si>
  <si>
    <t>0502</t>
  </si>
  <si>
    <t>Коммунальное хозяйство</t>
  </si>
  <si>
    <t>3510500</t>
  </si>
  <si>
    <t>Мероприятия в области коммунального хозяйства</t>
  </si>
  <si>
    <t>5220500</t>
  </si>
  <si>
    <t>6000266</t>
  </si>
  <si>
    <t>Обеспечение выполнения работ по внедрению и содержанию технических средств, организацию и регулированию дорожного движения в муниципальных образованиях за счет субсидии из областного бюджета</t>
  </si>
  <si>
    <t>Организация и содержание мест захоронения</t>
  </si>
  <si>
    <t>Прочие  мероприятия  по благоустройству</t>
  </si>
  <si>
    <t>0800</t>
  </si>
  <si>
    <t xml:space="preserve">КУЛЬТУРА И КИНЕМАТОГРАФИЯ </t>
  </si>
  <si>
    <t>4508500</t>
  </si>
  <si>
    <t>5223500</t>
  </si>
  <si>
    <t>2013 год</t>
  </si>
  <si>
    <t xml:space="preserve"> Руководство и управление  в сфере  установленных функций органов государственной власти субъектов  Российской  Федерации  и органов местного  самоуправления</t>
  </si>
  <si>
    <t>Руководство и управление в сфере установленных функций</t>
  </si>
  <si>
    <t>0304</t>
  </si>
  <si>
    <t>0013800</t>
  </si>
  <si>
    <t xml:space="preserve">  Реализация  других функций ,связанных  с обеспечением  национальной безопасности  и правоохрантельной деятельности</t>
  </si>
  <si>
    <t xml:space="preserve"> Обеспечение деятельности  подведомственных  учреждений </t>
  </si>
  <si>
    <t xml:space="preserve"> Обеспечение пожарной безопасности</t>
  </si>
  <si>
    <t>0409</t>
  </si>
  <si>
    <t>Дорожное хозяйство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</si>
  <si>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</si>
  <si>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</si>
  <si>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0410</t>
  </si>
  <si>
    <t>Связь и информатика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</si>
  <si>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</si>
  <si>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</si>
  <si>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1300</t>
  </si>
  <si>
    <t>ОБСЛУЖИВАНИЕ ГОСУДАРСТВЕННОГО И МУНИЦИПАЛЬНОГО ДОЛГА</t>
  </si>
  <si>
    <t>1301</t>
  </si>
  <si>
    <t>Обслуживание внутреннего государственного и муниципального долга</t>
  </si>
  <si>
    <t>0650300</t>
  </si>
  <si>
    <t>Процентные платежи по муниципальному долгу</t>
  </si>
  <si>
    <t>8</t>
  </si>
  <si>
    <t>9</t>
  </si>
  <si>
    <t xml:space="preserve"> Руководство  и управление в сфере установленных  функций  органов государственной власти субъектов  Российской   Федерации и органов местного  самоуправления</t>
  </si>
  <si>
    <t>762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</si>
  <si>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</si>
  <si>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</si>
  <si>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Национальная оборона</t>
  </si>
  <si>
    <t xml:space="preserve"> Руководство  и управление в сфере установленных  функций  </t>
  </si>
  <si>
    <t xml:space="preserve"> Национальная безопасность и првоохранительная деятельность</t>
  </si>
  <si>
    <t xml:space="preserve"> Жилищно-коммунальное  хозяйство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</si>
  <si>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</si>
  <si>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жилищно-коммунального хозяйства</t>
  </si>
  <si>
    <t>0505</t>
  </si>
  <si>
    <t>ОЦП "Преодоление последствий радиационных аварий на производственном объединении "Маяк" на 2006-2010 годы</t>
  </si>
  <si>
    <t>1002900</t>
  </si>
  <si>
    <t>1002901</t>
  </si>
  <si>
    <t>ОЦП капитального строительства в Челябинской области на 2009-2011 годы</t>
  </si>
  <si>
    <t>Другие вопросы в области образования</t>
  </si>
  <si>
    <t>0709</t>
  </si>
  <si>
    <t>765</t>
  </si>
  <si>
    <t>0806</t>
  </si>
  <si>
    <t>Подготовка коммунальных объектов к отопительному периоду на 2012-2014 годы</t>
  </si>
  <si>
    <t>760</t>
  </si>
  <si>
    <t>7950034</t>
  </si>
  <si>
    <t xml:space="preserve">Администрация   Саринского   сельского  поселения </t>
  </si>
  <si>
    <t>Саринского сельского  поселения</t>
  </si>
  <si>
    <t xml:space="preserve">Саринского сельского поселения </t>
  </si>
  <si>
    <t>778</t>
  </si>
  <si>
    <t>0920306</t>
  </si>
  <si>
    <t>Выполнение других обязательств муниципальных образований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</si>
  <si>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</si>
  <si>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</si>
  <si>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</si>
  <si>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</si>
  <si>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0020495</t>
  </si>
  <si>
    <t>Иные бюджетные ассигнования</t>
  </si>
  <si>
    <t>800</t>
  </si>
  <si>
    <t>0015118</t>
  </si>
  <si>
    <t>ДОРОЖНОЕ ХОЗЯЙСТВО  (ДОРОЖНЫЕ ФОНДЫ)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</si>
  <si>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</si>
  <si>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Обеспечение деятельности  (оказания услуг) подведомственных казенных  учреждений </t>
  </si>
  <si>
    <r>
      <t>Культура</t>
    </r>
    <r>
      <rPr>
        <sz val="8"/>
        <rFont val="Times New Roman"/>
        <family val="1"/>
      </rPr>
      <t>, в том числе:</t>
    </r>
  </si>
  <si>
    <r>
  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  </r>
    <r>
      <rPr>
        <sz val="8"/>
        <rFont val="Times New Roman"/>
        <family val="1"/>
      </rPr>
      <t>, в том числе:</t>
    </r>
  </si>
  <si>
    <r>
      <t>Обеспечение деятельности финансовых, налоговых и таможенных органов и органов финансового (финансово-бюджетного) надзора</t>
    </r>
    <r>
      <rPr>
        <sz val="8"/>
        <rFont val="Times New Roman"/>
        <family val="1"/>
      </rPr>
      <t>, в том числе:</t>
    </r>
  </si>
  <si>
    <r>
      <t>Другие общегосударственные вопросы</t>
    </r>
    <r>
      <rPr>
        <sz val="8"/>
        <rFont val="Times New Roman"/>
        <family val="1"/>
      </rPr>
      <t>, в том числе:</t>
    </r>
  </si>
  <si>
    <r>
      <t>Органы внутренних дел</t>
    </r>
    <r>
      <rPr>
        <sz val="8"/>
        <rFont val="Times New Roman"/>
        <family val="1"/>
      </rPr>
      <t>, в том числе:</t>
    </r>
  </si>
  <si>
    <r>
      <t>Благоустройство</t>
    </r>
    <r>
      <rPr>
        <sz val="8"/>
        <rFont val="Times New Roman"/>
        <family val="1"/>
      </rPr>
      <t>, в том числе:</t>
    </r>
  </si>
  <si>
    <t>Обеспечение деятельности финансовых, налоговых и таможенных органов и органов финансового (финансово-бюджетного) надзора, в том числе: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</si>
  <si>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</si>
  <si>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образований,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</si>
  <si>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</si>
  <si>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r>
      <t>Благоустройство</t>
    </r>
    <r>
      <rPr>
        <sz val="9"/>
        <rFont val="Times New Roman"/>
        <family val="1"/>
      </rPr>
      <t>, в том числе:</t>
    </r>
  </si>
  <si>
    <r>
      <t>Культура</t>
    </r>
    <r>
      <rPr>
        <sz val="9"/>
        <rFont val="Times New Roman"/>
        <family val="1"/>
      </rPr>
      <t>, в том числе:</t>
    </r>
  </si>
  <si>
    <t>тыс.руб.</t>
  </si>
  <si>
    <t xml:space="preserve"> тыс.руб.</t>
  </si>
  <si>
    <t>Приложение 4</t>
  </si>
  <si>
    <t xml:space="preserve"> "О бюджете Саринского сельского поселения на 2015 год </t>
  </si>
  <si>
    <t>и на плановый период 2016 и 2017 годов"</t>
  </si>
  <si>
    <t xml:space="preserve"> "О  бюджете  Саринского сельского поселения на 2015 год </t>
  </si>
  <si>
    <t xml:space="preserve">Ведомственная структура расходов  бюджета  поселения  на 2015 год </t>
  </si>
  <si>
    <t>Распределение бюджетных ассигнований по разделам, подразделам, целевым статьям и группам (группам и подгруппам)  видов расходов классификации расходов бюджета  поселения  на 2015 год</t>
  </si>
  <si>
    <t>от  29.12. 2014 г. № 19</t>
  </si>
  <si>
    <t xml:space="preserve">от 29.12. 2014 г. № 19 </t>
  </si>
  <si>
    <t>880</t>
  </si>
  <si>
    <t>собствен. Сред-ва</t>
  </si>
  <si>
    <t>финансовая помощь</t>
  </si>
  <si>
    <t>7</t>
  </si>
  <si>
    <t>собствен-ные средства</t>
  </si>
  <si>
    <t>300200</t>
  </si>
  <si>
    <t>2015год</t>
  </si>
  <si>
    <t>0804</t>
  </si>
  <si>
    <t>7950040</t>
  </si>
  <si>
    <t>90000</t>
  </si>
  <si>
    <t xml:space="preserve">Развитие </t>
  </si>
  <si>
    <t>МП "Развитие культуры в "</t>
  </si>
  <si>
    <t>-9610</t>
  </si>
  <si>
    <t>700 000</t>
  </si>
  <si>
    <t>324600</t>
  </si>
  <si>
    <t>2369990</t>
  </si>
  <si>
    <t>665000</t>
  </si>
  <si>
    <t>790000</t>
  </si>
  <si>
    <t>700000</t>
  </si>
  <si>
    <t>МП " Развитие культуры"</t>
  </si>
  <si>
    <t>90 000</t>
  </si>
  <si>
    <t>2 369 990</t>
  </si>
  <si>
    <t>-9610,00</t>
  </si>
  <si>
    <t>600 000,00</t>
  </si>
  <si>
    <t>1383200</t>
  </si>
  <si>
    <t>1180950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</si>
</sst>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color indexed="23"/>
      <name val="Times New Roman"/>
      <family val="1"/>
    </font>
    <font>
      <b/>
      <sz val="8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19" fillId="21" borderId="10" xfId="0" applyNumberFormat="1" applyFont="1" applyFill="1" applyBorder="1" applyAlignment="1">
      <alignment horizontal="center" vertical="top" wrapText="1"/>
    </xf>
    <xf numFmtId="164" fontId="21" fillId="21" borderId="10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164" fontId="22" fillId="24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164" fontId="24" fillId="24" borderId="10" xfId="0" applyNumberFormat="1" applyFont="1" applyFill="1" applyBorder="1" applyAlignment="1">
      <alignment horizontal="center" vertical="top" wrapText="1"/>
    </xf>
    <xf numFmtId="49" fontId="23" fillId="24" borderId="10" xfId="0" applyNumberFormat="1" applyFont="1" applyFill="1" applyBorder="1" applyAlignment="1">
      <alignment horizontal="center" vertical="top" wrapText="1"/>
    </xf>
    <xf numFmtId="164" fontId="23" fillId="24" borderId="10" xfId="0" applyNumberFormat="1" applyFont="1" applyFill="1" applyBorder="1" applyAlignment="1">
      <alignment horizontal="center" vertical="top" wrapText="1"/>
    </xf>
    <xf numFmtId="164" fontId="22" fillId="0" borderId="10" xfId="0" applyNumberFormat="1" applyFont="1" applyFill="1" applyBorder="1" applyAlignment="1">
      <alignment horizontal="center" vertical="top" wrapText="1"/>
    </xf>
    <xf numFmtId="164" fontId="24" fillId="0" borderId="10" xfId="0" applyNumberFormat="1" applyFont="1" applyFill="1" applyBorder="1" applyAlignment="1">
      <alignment horizontal="center" vertical="top" wrapText="1"/>
    </xf>
    <xf numFmtId="49" fontId="21" fillId="24" borderId="10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 wrapText="1"/>
    </xf>
    <xf numFmtId="49" fontId="23" fillId="21" borderId="10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top" wrapText="1"/>
    </xf>
    <xf numFmtId="49" fontId="25" fillId="21" borderId="10" xfId="0" applyNumberFormat="1" applyFont="1" applyFill="1" applyBorder="1" applyAlignment="1">
      <alignment horizontal="center" vertical="top"/>
    </xf>
    <xf numFmtId="164" fontId="26" fillId="21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49" fontId="21" fillId="0" borderId="10" xfId="0" applyNumberFormat="1" applyFont="1" applyFill="1" applyBorder="1" applyAlignment="1">
      <alignment horizontal="center" vertical="top"/>
    </xf>
    <xf numFmtId="49" fontId="19" fillId="21" borderId="10" xfId="0" applyNumberFormat="1" applyFont="1" applyFill="1" applyBorder="1" applyAlignment="1">
      <alignment horizontal="center" vertical="top"/>
    </xf>
    <xf numFmtId="164" fontId="19" fillId="21" borderId="10" xfId="0" applyNumberFormat="1" applyFont="1" applyFill="1" applyBorder="1" applyAlignment="1">
      <alignment horizontal="center"/>
    </xf>
    <xf numFmtId="164" fontId="22" fillId="0" borderId="10" xfId="0" applyNumberFormat="1" applyFont="1" applyBorder="1" applyAlignment="1">
      <alignment horizontal="center" vertical="top"/>
    </xf>
    <xf numFmtId="164" fontId="24" fillId="0" borderId="10" xfId="0" applyNumberFormat="1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164" fontId="24" fillId="0" borderId="10" xfId="0" applyNumberFormat="1" applyFont="1" applyBorder="1" applyAlignment="1">
      <alignment horizontal="center" vertical="top"/>
    </xf>
    <xf numFmtId="164" fontId="23" fillId="0" borderId="10" xfId="0" applyNumberFormat="1" applyFont="1" applyBorder="1" applyAlignment="1">
      <alignment horizontal="center" vertical="top"/>
    </xf>
    <xf numFmtId="164" fontId="19" fillId="21" borderId="10" xfId="0" applyNumberFormat="1" applyFont="1" applyFill="1" applyBorder="1" applyAlignment="1">
      <alignment horizontal="center" vertical="top"/>
    </xf>
    <xf numFmtId="164" fontId="24" fillId="0" borderId="10" xfId="0" applyNumberFormat="1" applyFont="1" applyFill="1" applyBorder="1" applyAlignment="1">
      <alignment horizontal="center" vertical="top"/>
    </xf>
    <xf numFmtId="164" fontId="23" fillId="0" borderId="10" xfId="0" applyNumberFormat="1" applyFont="1" applyFill="1" applyBorder="1" applyAlignment="1">
      <alignment horizontal="center" vertical="top"/>
    </xf>
    <xf numFmtId="164" fontId="25" fillId="21" borderId="10" xfId="0" applyNumberFormat="1" applyFont="1" applyFill="1" applyBorder="1" applyAlignment="1">
      <alignment horizontal="center" vertical="top"/>
    </xf>
    <xf numFmtId="49" fontId="19" fillId="24" borderId="10" xfId="0" applyNumberFormat="1" applyFont="1" applyFill="1" applyBorder="1" applyAlignment="1">
      <alignment horizontal="center" vertical="top" wrapText="1"/>
    </xf>
    <xf numFmtId="164" fontId="21" fillId="24" borderId="10" xfId="0" applyNumberFormat="1" applyFont="1" applyFill="1" applyBorder="1" applyAlignment="1">
      <alignment horizontal="center" vertical="top"/>
    </xf>
    <xf numFmtId="164" fontId="23" fillId="24" borderId="10" xfId="0" applyNumberFormat="1" applyFont="1" applyFill="1" applyBorder="1" applyAlignment="1">
      <alignment horizontal="center" vertical="top"/>
    </xf>
    <xf numFmtId="164" fontId="27" fillId="21" borderId="10" xfId="0" applyNumberFormat="1" applyFont="1" applyFill="1" applyBorder="1" applyAlignment="1">
      <alignment horizontal="center" vertical="top"/>
    </xf>
    <xf numFmtId="0" fontId="27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28" fillId="0" borderId="10" xfId="0" applyNumberFormat="1" applyFont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29" fillId="0" borderId="10" xfId="0" applyNumberFormat="1" applyFont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49" fontId="31" fillId="21" borderId="10" xfId="0" applyNumberFormat="1" applyFont="1" applyFill="1" applyBorder="1" applyAlignment="1">
      <alignment horizontal="left" vertical="top"/>
    </xf>
    <xf numFmtId="49" fontId="32" fillId="0" borderId="10" xfId="0" applyNumberFormat="1" applyFont="1" applyFill="1" applyBorder="1" applyAlignment="1">
      <alignment horizontal="left" vertical="top" wrapText="1"/>
    </xf>
    <xf numFmtId="49" fontId="32" fillId="0" borderId="10" xfId="0" applyNumberFormat="1" applyFont="1" applyBorder="1" applyAlignment="1">
      <alignment horizontal="left" vertical="top" wrapText="1"/>
    </xf>
    <xf numFmtId="49" fontId="30" fillId="0" borderId="10" xfId="0" applyNumberFormat="1" applyFont="1" applyBorder="1" applyAlignment="1">
      <alignment horizontal="left" vertical="top" wrapText="1"/>
    </xf>
    <xf numFmtId="49" fontId="31" fillId="21" borderId="10" xfId="0" applyNumberFormat="1" applyFont="1" applyFill="1" applyBorder="1" applyAlignment="1">
      <alignment horizontal="left" vertical="top" wrapText="1"/>
    </xf>
    <xf numFmtId="49" fontId="32" fillId="24" borderId="10" xfId="0" applyNumberFormat="1" applyFont="1" applyFill="1" applyBorder="1" applyAlignment="1">
      <alignment horizontal="left" vertical="top" wrapText="1"/>
    </xf>
    <xf numFmtId="0" fontId="31" fillId="21" borderId="0" xfId="0" applyFont="1" applyFill="1" applyAlignment="1">
      <alignment horizontal="left" vertical="top" wrapText="1"/>
    </xf>
    <xf numFmtId="49" fontId="33" fillId="21" borderId="10" xfId="0" applyNumberFormat="1" applyFont="1" applyFill="1" applyBorder="1" applyAlignment="1">
      <alignment horizontal="left" vertical="top"/>
    </xf>
    <xf numFmtId="49" fontId="34" fillId="25" borderId="10" xfId="0" applyNumberFormat="1" applyFont="1" applyFill="1" applyBorder="1" applyAlignment="1">
      <alignment horizontal="left" vertical="top" wrapText="1"/>
    </xf>
    <xf numFmtId="49" fontId="31" fillId="25" borderId="10" xfId="0" applyNumberFormat="1" applyFont="1" applyFill="1" applyBorder="1" applyAlignment="1">
      <alignment horizontal="left" vertical="top" wrapText="1"/>
    </xf>
    <xf numFmtId="49" fontId="29" fillId="0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35" fillId="0" borderId="10" xfId="0" applyNumberFormat="1" applyFont="1" applyFill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49" fontId="36" fillId="24" borderId="10" xfId="0" applyNumberFormat="1" applyFont="1" applyFill="1" applyBorder="1" applyAlignment="1">
      <alignment horizontal="left" vertical="top" wrapText="1"/>
    </xf>
    <xf numFmtId="49" fontId="29" fillId="24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35" fillId="24" borderId="10" xfId="0" applyNumberFormat="1" applyFont="1" applyFill="1" applyBorder="1" applyAlignment="1">
      <alignment horizontal="center" vertical="top" wrapText="1"/>
    </xf>
    <xf numFmtId="49" fontId="35" fillId="0" borderId="10" xfId="0" applyNumberFormat="1" applyFont="1" applyFill="1" applyBorder="1" applyAlignment="1">
      <alignment horizontal="center" vertical="top" wrapText="1"/>
    </xf>
    <xf numFmtId="164" fontId="37" fillId="21" borderId="10" xfId="0" applyNumberFormat="1" applyFont="1" applyFill="1" applyBorder="1" applyAlignment="1">
      <alignment horizontal="center" vertical="top" wrapText="1"/>
    </xf>
    <xf numFmtId="164" fontId="35" fillId="24" borderId="10" xfId="0" applyNumberFormat="1" applyFont="1" applyFill="1" applyBorder="1" applyAlignment="1">
      <alignment horizontal="center" vertical="top" wrapText="1"/>
    </xf>
    <xf numFmtId="164" fontId="29" fillId="24" borderId="10" xfId="0" applyNumberFormat="1" applyFont="1" applyFill="1" applyBorder="1" applyAlignment="1">
      <alignment horizontal="center" vertical="top" wrapText="1"/>
    </xf>
    <xf numFmtId="164" fontId="35" fillId="0" borderId="10" xfId="0" applyNumberFormat="1" applyFont="1" applyFill="1" applyBorder="1" applyAlignment="1">
      <alignment horizontal="center" vertical="top" wrapText="1"/>
    </xf>
    <xf numFmtId="49" fontId="35" fillId="0" borderId="10" xfId="0" applyNumberFormat="1" applyFont="1" applyBorder="1" applyAlignment="1">
      <alignment horizontal="center" vertical="top" wrapText="1"/>
    </xf>
    <xf numFmtId="49" fontId="29" fillId="21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top" wrapText="1"/>
    </xf>
    <xf numFmtId="164" fontId="29" fillId="21" borderId="10" xfId="0" applyNumberFormat="1" applyFont="1" applyFill="1" applyBorder="1" applyAlignment="1">
      <alignment horizontal="center" vertical="top" wrapText="1"/>
    </xf>
    <xf numFmtId="164" fontId="29" fillId="0" borderId="10" xfId="0" applyNumberFormat="1" applyFont="1" applyFill="1" applyBorder="1" applyAlignment="1">
      <alignment horizontal="center" vertical="top" wrapText="1"/>
    </xf>
    <xf numFmtId="49" fontId="29" fillId="25" borderId="10" xfId="0" applyNumberFormat="1" applyFont="1" applyFill="1" applyBorder="1" applyAlignment="1">
      <alignment horizontal="center" vertical="top" wrapText="1"/>
    </xf>
    <xf numFmtId="164" fontId="29" fillId="25" borderId="10" xfId="0" applyNumberFormat="1" applyFont="1" applyFill="1" applyBorder="1" applyAlignment="1">
      <alignment horizontal="center" vertical="top" wrapText="1"/>
    </xf>
    <xf numFmtId="49" fontId="38" fillId="25" borderId="10" xfId="0" applyNumberFormat="1" applyFont="1" applyFill="1" applyBorder="1" applyAlignment="1">
      <alignment horizontal="center" vertical="top" wrapText="1"/>
    </xf>
    <xf numFmtId="49" fontId="37" fillId="21" borderId="10" xfId="0" applyNumberFormat="1" applyFont="1" applyFill="1" applyBorder="1" applyAlignment="1">
      <alignment horizontal="center" vertical="top"/>
    </xf>
    <xf numFmtId="49" fontId="31" fillId="0" borderId="10" xfId="0" applyNumberFormat="1" applyFont="1" applyFill="1" applyBorder="1" applyAlignment="1">
      <alignment horizontal="left" vertical="top" wrapText="1"/>
    </xf>
    <xf numFmtId="49" fontId="21" fillId="26" borderId="10" xfId="0" applyNumberFormat="1" applyFont="1" applyFill="1" applyBorder="1" applyAlignment="1">
      <alignment horizontal="center" vertical="top" wrapText="1"/>
    </xf>
    <xf numFmtId="49" fontId="39" fillId="26" borderId="10" xfId="0" applyNumberFormat="1" applyFont="1" applyFill="1" applyBorder="1" applyAlignment="1">
      <alignment horizontal="left" vertical="top" wrapText="1"/>
    </xf>
    <xf numFmtId="164" fontId="21" fillId="26" borderId="10" xfId="0" applyNumberFormat="1" applyFont="1" applyFill="1" applyBorder="1" applyAlignment="1">
      <alignment horizontal="center" vertical="top"/>
    </xf>
    <xf numFmtId="49" fontId="41" fillId="27" borderId="10" xfId="0" applyNumberFormat="1" applyFont="1" applyFill="1" applyBorder="1" applyAlignment="1">
      <alignment horizontal="center" vertical="top" wrapText="1"/>
    </xf>
    <xf numFmtId="49" fontId="41" fillId="28" borderId="10" xfId="0" applyNumberFormat="1" applyFont="1" applyFill="1" applyBorder="1" applyAlignment="1">
      <alignment horizontal="center" vertical="top" wrapText="1"/>
    </xf>
    <xf numFmtId="49" fontId="40" fillId="28" borderId="10" xfId="0" applyNumberFormat="1" applyFont="1" applyFill="1" applyBorder="1" applyAlignment="1">
      <alignment horizontal="left" vertical="top" wrapText="1"/>
    </xf>
    <xf numFmtId="0" fontId="42" fillId="0" borderId="15" xfId="0" applyFont="1" applyBorder="1" applyAlignment="1">
      <alignment horizontal="justify" vertical="top" wrapText="1"/>
    </xf>
    <xf numFmtId="49" fontId="23" fillId="0" borderId="16" xfId="0" applyNumberFormat="1" applyFont="1" applyFill="1" applyBorder="1" applyAlignment="1">
      <alignment horizontal="center" vertical="top" wrapText="1"/>
    </xf>
    <xf numFmtId="164" fontId="22" fillId="0" borderId="13" xfId="0" applyNumberFormat="1" applyFont="1" applyBorder="1" applyAlignment="1">
      <alignment horizontal="center" vertical="top"/>
    </xf>
    <xf numFmtId="49" fontId="28" fillId="0" borderId="17" xfId="0" applyNumberFormat="1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left" vertical="top" wrapText="1"/>
    </xf>
    <xf numFmtId="0" fontId="42" fillId="0" borderId="18" xfId="0" applyFont="1" applyBorder="1" applyAlignment="1">
      <alignment horizontal="justify" vertical="top" wrapText="1"/>
    </xf>
    <xf numFmtId="49" fontId="23" fillId="0" borderId="10" xfId="0" applyNumberFormat="1" applyFont="1" applyBorder="1" applyAlignment="1">
      <alignment horizontal="left" vertical="top" wrapText="1"/>
    </xf>
    <xf numFmtId="164" fontId="22" fillId="0" borderId="12" xfId="0" applyNumberFormat="1" applyFont="1" applyBorder="1" applyAlignment="1">
      <alignment horizontal="center" vertical="top"/>
    </xf>
    <xf numFmtId="3" fontId="31" fillId="21" borderId="0" xfId="0" applyNumberFormat="1" applyFont="1" applyFill="1" applyAlignment="1">
      <alignment horizontal="left" vertical="top" wrapText="1"/>
    </xf>
    <xf numFmtId="0" fontId="19" fillId="0" borderId="0" xfId="0" applyFont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view="pageBreakPreview" zoomScaleSheetLayoutView="100" zoomScalePageLayoutView="0" workbookViewId="0" topLeftCell="A1">
      <selection activeCell="E92" sqref="E92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7.57421875" style="0" customWidth="1"/>
    <col min="4" max="4" width="44.421875" style="0" customWidth="1"/>
    <col min="5" max="5" width="12.140625" style="0" customWidth="1"/>
    <col min="6" max="6" width="10.421875" style="0" customWidth="1"/>
    <col min="7" max="7" width="12.57421875" style="0" customWidth="1"/>
    <col min="8" max="9" width="0" style="0" hidden="1" customWidth="1"/>
  </cols>
  <sheetData>
    <row r="1" spans="1:7" ht="12.75">
      <c r="A1" s="29"/>
      <c r="B1" s="29"/>
      <c r="C1" s="29"/>
      <c r="D1" s="29"/>
      <c r="E1" s="29"/>
      <c r="F1" s="29"/>
      <c r="G1" s="1" t="s">
        <v>211</v>
      </c>
    </row>
    <row r="2" spans="1:7" ht="12.75">
      <c r="A2" s="29"/>
      <c r="B2" s="29"/>
      <c r="C2" s="29"/>
      <c r="D2" s="29"/>
      <c r="E2" s="29"/>
      <c r="F2" s="29"/>
      <c r="G2" s="1" t="s">
        <v>0</v>
      </c>
    </row>
    <row r="3" spans="1:7" ht="12.75">
      <c r="A3" s="29"/>
      <c r="B3" s="29"/>
      <c r="C3" s="29"/>
      <c r="D3" s="29"/>
      <c r="E3" s="29"/>
      <c r="F3" s="29"/>
      <c r="G3" s="1" t="s">
        <v>182</v>
      </c>
    </row>
    <row r="4" spans="1:7" ht="12.75">
      <c r="A4" s="29"/>
      <c r="B4" s="29"/>
      <c r="C4" s="29"/>
      <c r="D4" s="29"/>
      <c r="E4" s="29"/>
      <c r="F4" s="29"/>
      <c r="G4" s="1" t="s">
        <v>214</v>
      </c>
    </row>
    <row r="5" spans="1:7" ht="12.75">
      <c r="A5" s="29"/>
      <c r="B5" s="29"/>
      <c r="C5" s="29"/>
      <c r="D5" s="29"/>
      <c r="E5" s="29"/>
      <c r="F5" s="29"/>
      <c r="G5" s="1" t="s">
        <v>213</v>
      </c>
    </row>
    <row r="6" spans="1:7" ht="12.75">
      <c r="A6" s="29"/>
      <c r="B6" s="29"/>
      <c r="C6" s="29"/>
      <c r="D6" s="29"/>
      <c r="E6" s="29"/>
      <c r="F6" s="29"/>
      <c r="G6" s="1" t="s">
        <v>217</v>
      </c>
    </row>
    <row r="7" spans="1:7" ht="12.75">
      <c r="A7" s="29"/>
      <c r="B7" s="29"/>
      <c r="C7" s="29"/>
      <c r="D7" s="29"/>
      <c r="E7" s="29"/>
      <c r="F7" s="29"/>
      <c r="G7" s="1"/>
    </row>
    <row r="8" spans="1:9" ht="36" customHeight="1">
      <c r="A8" s="105" t="s">
        <v>216</v>
      </c>
      <c r="B8" s="105"/>
      <c r="C8" s="105"/>
      <c r="D8" s="105"/>
      <c r="E8" s="105"/>
      <c r="F8" s="105"/>
      <c r="G8" s="105"/>
      <c r="H8" s="4"/>
      <c r="I8" s="4"/>
    </row>
    <row r="9" spans="1:7" ht="15.75" customHeight="1">
      <c r="A9" s="29"/>
      <c r="B9" s="29"/>
      <c r="C9" s="29"/>
      <c r="D9" s="29"/>
      <c r="E9" s="29"/>
      <c r="F9" s="29"/>
      <c r="G9" s="1" t="s">
        <v>209</v>
      </c>
    </row>
    <row r="10" spans="1:9" ht="12.75" customHeight="1">
      <c r="A10" s="106" t="s">
        <v>2</v>
      </c>
      <c r="B10" s="106"/>
      <c r="C10" s="106"/>
      <c r="D10" s="107" t="s">
        <v>1</v>
      </c>
      <c r="E10" s="109" t="s">
        <v>220</v>
      </c>
      <c r="F10" s="108" t="s">
        <v>221</v>
      </c>
      <c r="G10" s="108" t="s">
        <v>225</v>
      </c>
      <c r="H10" s="7"/>
      <c r="I10" s="7"/>
    </row>
    <row r="11" spans="1:9" ht="47.25" customHeight="1">
      <c r="A11" s="22" t="s">
        <v>4</v>
      </c>
      <c r="B11" s="22" t="s">
        <v>5</v>
      </c>
      <c r="C11" s="22" t="s">
        <v>6</v>
      </c>
      <c r="D11" s="107"/>
      <c r="E11" s="110"/>
      <c r="F11" s="108"/>
      <c r="G11" s="108"/>
      <c r="H11" s="8" t="s">
        <v>134</v>
      </c>
      <c r="I11" s="8" t="s">
        <v>7</v>
      </c>
    </row>
    <row r="12" spans="1:9" ht="12.75" customHeight="1">
      <c r="A12" s="30" t="s">
        <v>9</v>
      </c>
      <c r="B12" s="30" t="s">
        <v>10</v>
      </c>
      <c r="C12" s="30" t="s">
        <v>11</v>
      </c>
      <c r="D12" s="30" t="s">
        <v>12</v>
      </c>
      <c r="E12" s="9" t="s">
        <v>13</v>
      </c>
      <c r="F12" s="30" t="s">
        <v>14</v>
      </c>
      <c r="G12" s="9" t="s">
        <v>222</v>
      </c>
      <c r="H12" s="9" t="s">
        <v>13</v>
      </c>
      <c r="I12" s="9" t="s">
        <v>13</v>
      </c>
    </row>
    <row r="13" spans="1:9" ht="12.75">
      <c r="A13" s="31" t="s">
        <v>16</v>
      </c>
      <c r="B13" s="31"/>
      <c r="C13" s="31"/>
      <c r="D13" s="57" t="s">
        <v>71</v>
      </c>
      <c r="E13" s="76"/>
      <c r="F13" s="57" t="s">
        <v>233</v>
      </c>
      <c r="G13" s="76">
        <v>1181250</v>
      </c>
      <c r="H13" s="32" t="e">
        <f>H14+H18+H23+H31+#REF!+H38+H42+#REF!</f>
        <v>#REF!</v>
      </c>
      <c r="I13" s="32" t="e">
        <f>I14+I18+I23+I31+#REF!+I38+I42+#REF!</f>
        <v>#REF!</v>
      </c>
    </row>
    <row r="14" spans="1:9" ht="28.5" customHeight="1">
      <c r="A14" s="12" t="s">
        <v>18</v>
      </c>
      <c r="B14" s="14"/>
      <c r="C14" s="14"/>
      <c r="D14" s="58" t="s">
        <v>17</v>
      </c>
      <c r="E14" s="33"/>
      <c r="F14" s="58"/>
      <c r="G14" s="33">
        <v>110000</v>
      </c>
      <c r="H14" s="33">
        <f>H16</f>
        <v>1071.8</v>
      </c>
      <c r="I14" s="33">
        <f>I16</f>
        <v>1071.8</v>
      </c>
    </row>
    <row r="15" spans="1:9" ht="39.75" customHeight="1">
      <c r="A15" s="14" t="s">
        <v>18</v>
      </c>
      <c r="B15" s="14" t="s">
        <v>19</v>
      </c>
      <c r="C15" s="14" t="s">
        <v>20</v>
      </c>
      <c r="D15" s="53" t="s">
        <v>135</v>
      </c>
      <c r="E15" s="33"/>
      <c r="F15" s="53"/>
      <c r="G15" s="33">
        <v>110000</v>
      </c>
      <c r="H15" s="34">
        <f>H16</f>
        <v>1071.8</v>
      </c>
      <c r="I15" s="34">
        <f>I16</f>
        <v>1071.8</v>
      </c>
    </row>
    <row r="16" spans="1:9" ht="12.75">
      <c r="A16" s="14" t="s">
        <v>18</v>
      </c>
      <c r="B16" s="14" t="s">
        <v>22</v>
      </c>
      <c r="C16" s="14" t="s">
        <v>20</v>
      </c>
      <c r="D16" s="53" t="s">
        <v>21</v>
      </c>
      <c r="E16" s="33"/>
      <c r="F16" s="53"/>
      <c r="G16" s="33">
        <v>110000</v>
      </c>
      <c r="H16" s="34">
        <f>H17</f>
        <v>1071.8</v>
      </c>
      <c r="I16" s="34">
        <f>I17</f>
        <v>1071.8</v>
      </c>
    </row>
    <row r="17" spans="1:9" ht="47.25" customHeight="1">
      <c r="A17" s="14" t="s">
        <v>18</v>
      </c>
      <c r="B17" s="14" t="s">
        <v>22</v>
      </c>
      <c r="C17" s="14" t="s">
        <v>186</v>
      </c>
      <c r="D17" s="53" t="s">
        <v>187</v>
      </c>
      <c r="E17" s="33"/>
      <c r="F17" s="53"/>
      <c r="G17" s="33">
        <v>110000</v>
      </c>
      <c r="H17" s="35">
        <f>'6 ведомственная (2015)'!I25</f>
        <v>1071.8</v>
      </c>
      <c r="I17" s="35">
        <f>'6 ведомственная (2015)'!J25</f>
        <v>1071.8</v>
      </c>
    </row>
    <row r="18" spans="1:9" ht="33.75">
      <c r="A18" s="12" t="s">
        <v>25</v>
      </c>
      <c r="B18" s="12"/>
      <c r="C18" s="12"/>
      <c r="D18" s="58" t="s">
        <v>73</v>
      </c>
      <c r="E18" s="33"/>
      <c r="F18" s="58"/>
      <c r="G18" s="33">
        <v>20000</v>
      </c>
      <c r="H18" s="33" t="e">
        <f>H20+#REF!</f>
        <v>#REF!</v>
      </c>
      <c r="I18" s="33" t="e">
        <f>I20+#REF!</f>
        <v>#REF!</v>
      </c>
    </row>
    <row r="19" spans="1:9" ht="36" customHeight="1">
      <c r="A19" s="14" t="s">
        <v>25</v>
      </c>
      <c r="B19" s="14" t="s">
        <v>19</v>
      </c>
      <c r="C19" s="14" t="s">
        <v>20</v>
      </c>
      <c r="D19" s="53" t="s">
        <v>135</v>
      </c>
      <c r="E19" s="33"/>
      <c r="F19" s="53"/>
      <c r="G19" s="33">
        <v>20000</v>
      </c>
      <c r="H19" s="34" t="e">
        <f>#REF!</f>
        <v>#REF!</v>
      </c>
      <c r="I19" s="34" t="e">
        <f>#REF!</f>
        <v>#REF!</v>
      </c>
    </row>
    <row r="20" spans="1:9" ht="12.75">
      <c r="A20" s="14" t="s">
        <v>25</v>
      </c>
      <c r="B20" s="14" t="s">
        <v>27</v>
      </c>
      <c r="C20" s="14" t="s">
        <v>20</v>
      </c>
      <c r="D20" s="53" t="s">
        <v>26</v>
      </c>
      <c r="E20" s="33"/>
      <c r="F20" s="53"/>
      <c r="G20" s="33">
        <v>20000</v>
      </c>
      <c r="H20" s="34" t="e">
        <f>#REF!</f>
        <v>#REF!</v>
      </c>
      <c r="I20" s="34" t="e">
        <f>#REF!</f>
        <v>#REF!</v>
      </c>
    </row>
    <row r="21" spans="1:9" ht="22.5">
      <c r="A21" s="14" t="s">
        <v>25</v>
      </c>
      <c r="B21" s="14" t="s">
        <v>29</v>
      </c>
      <c r="C21" s="14" t="s">
        <v>20</v>
      </c>
      <c r="D21" s="53" t="s">
        <v>28</v>
      </c>
      <c r="E21" s="33"/>
      <c r="F21" s="53"/>
      <c r="G21" s="33">
        <v>20000</v>
      </c>
      <c r="H21" s="34" t="e">
        <f>H22</f>
        <v>#REF!</v>
      </c>
      <c r="I21" s="34" t="e">
        <f>I22</f>
        <v>#REF!</v>
      </c>
    </row>
    <row r="22" spans="1:9" ht="45">
      <c r="A22" s="14" t="s">
        <v>25</v>
      </c>
      <c r="B22" s="14" t="s">
        <v>29</v>
      </c>
      <c r="C22" s="14" t="s">
        <v>186</v>
      </c>
      <c r="D22" s="53" t="s">
        <v>187</v>
      </c>
      <c r="E22" s="33"/>
      <c r="F22" s="53"/>
      <c r="G22" s="33">
        <v>20000</v>
      </c>
      <c r="H22" s="35" t="e">
        <f>'6 ведомственная (2015)'!#REF!</f>
        <v>#REF!</v>
      </c>
      <c r="I22" s="35" t="e">
        <f>'6 ведомственная (2015)'!#REF!</f>
        <v>#REF!</v>
      </c>
    </row>
    <row r="23" spans="1:9" ht="45">
      <c r="A23" s="12" t="s">
        <v>30</v>
      </c>
      <c r="B23" s="14"/>
      <c r="C23" s="14"/>
      <c r="D23" s="58" t="s">
        <v>198</v>
      </c>
      <c r="E23" s="33"/>
      <c r="F23" s="58" t="s">
        <v>233</v>
      </c>
      <c r="G23" s="33">
        <v>903050</v>
      </c>
      <c r="H23" s="33" t="e">
        <f>H25</f>
        <v>#REF!</v>
      </c>
      <c r="I23" s="33" t="e">
        <f>I25</f>
        <v>#REF!</v>
      </c>
    </row>
    <row r="24" spans="1:9" ht="34.5" customHeight="1">
      <c r="A24" s="14" t="s">
        <v>30</v>
      </c>
      <c r="B24" s="14" t="s">
        <v>19</v>
      </c>
      <c r="C24" s="14" t="s">
        <v>20</v>
      </c>
      <c r="D24" s="53" t="s">
        <v>135</v>
      </c>
      <c r="E24" s="37"/>
      <c r="F24" s="53"/>
      <c r="G24" s="37">
        <v>903050</v>
      </c>
      <c r="H24" s="34" t="e">
        <f>#REF!</f>
        <v>#REF!</v>
      </c>
      <c r="I24" s="34" t="e">
        <f>#REF!</f>
        <v>#REF!</v>
      </c>
    </row>
    <row r="25" spans="1:9" ht="14.25" customHeight="1">
      <c r="A25" s="14" t="s">
        <v>30</v>
      </c>
      <c r="B25" s="14" t="s">
        <v>27</v>
      </c>
      <c r="C25" s="14" t="s">
        <v>20</v>
      </c>
      <c r="D25" s="53" t="s">
        <v>26</v>
      </c>
      <c r="E25" s="37"/>
      <c r="F25" s="53"/>
      <c r="G25" s="37">
        <v>903050</v>
      </c>
      <c r="H25" s="34" t="e">
        <f>#REF!</f>
        <v>#REF!</v>
      </c>
      <c r="I25" s="34" t="e">
        <f>#REF!</f>
        <v>#REF!</v>
      </c>
    </row>
    <row r="26" spans="1:9" ht="22.5">
      <c r="A26" s="14" t="s">
        <v>30</v>
      </c>
      <c r="B26" s="14" t="s">
        <v>29</v>
      </c>
      <c r="C26" s="14" t="s">
        <v>20</v>
      </c>
      <c r="D26" s="53" t="s">
        <v>28</v>
      </c>
      <c r="E26" s="37"/>
      <c r="F26" s="53"/>
      <c r="G26" s="37">
        <v>903050</v>
      </c>
      <c r="H26" s="36">
        <f>H27</f>
        <v>15613.4</v>
      </c>
      <c r="I26" s="36">
        <f>I27</f>
        <v>15613.4</v>
      </c>
    </row>
    <row r="27" spans="1:9" ht="45">
      <c r="A27" s="14" t="s">
        <v>30</v>
      </c>
      <c r="B27" s="14" t="s">
        <v>29</v>
      </c>
      <c r="C27" s="14" t="s">
        <v>186</v>
      </c>
      <c r="D27" s="53" t="s">
        <v>187</v>
      </c>
      <c r="E27" s="35"/>
      <c r="F27" s="53"/>
      <c r="G27" s="35">
        <v>292500</v>
      </c>
      <c r="H27" s="37">
        <f>'6 ведомственная (2015)'!I30</f>
        <v>15613.4</v>
      </c>
      <c r="I27" s="37">
        <f>'6 ведомственная (2015)'!J30</f>
        <v>15613.4</v>
      </c>
    </row>
    <row r="28" spans="1:9" ht="22.5">
      <c r="A28" s="14" t="s">
        <v>30</v>
      </c>
      <c r="B28" s="14" t="s">
        <v>29</v>
      </c>
      <c r="C28" s="14" t="s">
        <v>188</v>
      </c>
      <c r="D28" s="53" t="s">
        <v>189</v>
      </c>
      <c r="E28" s="35"/>
      <c r="F28" s="53" t="s">
        <v>233</v>
      </c>
      <c r="G28" s="35">
        <v>543350</v>
      </c>
      <c r="H28" s="37"/>
      <c r="I28" s="37"/>
    </row>
    <row r="29" spans="1:9" ht="22.5">
      <c r="A29" s="14" t="s">
        <v>30</v>
      </c>
      <c r="B29" s="14" t="s">
        <v>29</v>
      </c>
      <c r="C29" s="14" t="s">
        <v>20</v>
      </c>
      <c r="D29" s="53" t="s">
        <v>31</v>
      </c>
      <c r="E29" s="37"/>
      <c r="F29" s="53"/>
      <c r="G29" s="37">
        <v>60000</v>
      </c>
      <c r="H29" s="37"/>
      <c r="I29" s="37"/>
    </row>
    <row r="30" spans="1:9" ht="15" customHeight="1">
      <c r="A30" s="14" t="s">
        <v>30</v>
      </c>
      <c r="B30" s="14" t="s">
        <v>190</v>
      </c>
      <c r="C30" s="14" t="s">
        <v>192</v>
      </c>
      <c r="D30" s="53" t="s">
        <v>191</v>
      </c>
      <c r="E30" s="37"/>
      <c r="F30" s="53"/>
      <c r="G30" s="37">
        <v>7200</v>
      </c>
      <c r="H30" s="36" t="e">
        <f>#REF!</f>
        <v>#REF!</v>
      </c>
      <c r="I30" s="36" t="e">
        <f>#REF!</f>
        <v>#REF!</v>
      </c>
    </row>
    <row r="31" spans="1:9" ht="33.75">
      <c r="A31" s="12" t="s">
        <v>32</v>
      </c>
      <c r="B31" s="12"/>
      <c r="C31" s="12"/>
      <c r="D31" s="58" t="s">
        <v>199</v>
      </c>
      <c r="E31" s="33"/>
      <c r="F31" s="58"/>
      <c r="G31" s="33">
        <v>65500</v>
      </c>
      <c r="H31" s="33" t="e">
        <f>H33+#REF!</f>
        <v>#REF!</v>
      </c>
      <c r="I31" s="33" t="e">
        <f>I33+#REF!</f>
        <v>#REF!</v>
      </c>
    </row>
    <row r="32" spans="1:9" ht="45">
      <c r="A32" s="14" t="s">
        <v>32</v>
      </c>
      <c r="B32" s="14" t="s">
        <v>19</v>
      </c>
      <c r="C32" s="14" t="s">
        <v>20</v>
      </c>
      <c r="D32" s="53" t="s">
        <v>135</v>
      </c>
      <c r="E32" s="37"/>
      <c r="F32" s="53"/>
      <c r="G32" s="37">
        <v>65500</v>
      </c>
      <c r="H32" s="36" t="e">
        <f>#REF!</f>
        <v>#REF!</v>
      </c>
      <c r="I32" s="36" t="e">
        <f>#REF!</f>
        <v>#REF!</v>
      </c>
    </row>
    <row r="33" spans="1:9" ht="21" customHeight="1">
      <c r="A33" s="14" t="s">
        <v>32</v>
      </c>
      <c r="B33" s="14" t="s">
        <v>27</v>
      </c>
      <c r="C33" s="14" t="s">
        <v>20</v>
      </c>
      <c r="D33" s="53" t="s">
        <v>26</v>
      </c>
      <c r="E33" s="37"/>
      <c r="F33" s="53"/>
      <c r="G33" s="37">
        <v>65500</v>
      </c>
      <c r="H33" s="36" t="e">
        <f>#REF!</f>
        <v>#REF!</v>
      </c>
      <c r="I33" s="36" t="e">
        <f>#REF!</f>
        <v>#REF!</v>
      </c>
    </row>
    <row r="34" spans="1:9" ht="22.5">
      <c r="A34" s="14" t="s">
        <v>32</v>
      </c>
      <c r="B34" s="14" t="s">
        <v>29</v>
      </c>
      <c r="C34" s="14" t="s">
        <v>20</v>
      </c>
      <c r="D34" s="53" t="s">
        <v>28</v>
      </c>
      <c r="E34" s="37"/>
      <c r="F34" s="53"/>
      <c r="G34" s="37">
        <v>65500</v>
      </c>
      <c r="H34" s="36" t="e">
        <f>H35</f>
        <v>#REF!</v>
      </c>
      <c r="I34" s="36" t="e">
        <f>I35</f>
        <v>#REF!</v>
      </c>
    </row>
    <row r="35" spans="1:9" ht="43.5" customHeight="1">
      <c r="A35" s="14" t="s">
        <v>32</v>
      </c>
      <c r="B35" s="14" t="s">
        <v>29</v>
      </c>
      <c r="C35" s="14" t="s">
        <v>186</v>
      </c>
      <c r="D35" s="99" t="s">
        <v>187</v>
      </c>
      <c r="E35" s="37"/>
      <c r="F35" s="99"/>
      <c r="G35" s="37">
        <v>65500</v>
      </c>
      <c r="H35" s="37" t="e">
        <f>'6 ведомственная (2015)'!#REF!+'6 ведомственная (2015)'!#REF!</f>
        <v>#REF!</v>
      </c>
      <c r="I35" s="37" t="e">
        <f>'6 ведомственная (2015)'!#REF!+'6 ведомственная (2015)'!#REF!</f>
        <v>#REF!</v>
      </c>
    </row>
    <row r="36" spans="1:9" ht="24" customHeight="1">
      <c r="A36" s="14" t="s">
        <v>78</v>
      </c>
      <c r="B36" s="14" t="s">
        <v>82</v>
      </c>
      <c r="C36" s="97" t="s">
        <v>20</v>
      </c>
      <c r="D36" s="101" t="s">
        <v>79</v>
      </c>
      <c r="E36" s="103"/>
      <c r="F36" s="101"/>
      <c r="G36" s="98">
        <v>50000</v>
      </c>
      <c r="H36" s="37"/>
      <c r="I36" s="37"/>
    </row>
    <row r="37" spans="1:9" ht="36" customHeight="1">
      <c r="A37" s="14" t="s">
        <v>78</v>
      </c>
      <c r="B37" s="14" t="s">
        <v>82</v>
      </c>
      <c r="C37" s="14" t="s">
        <v>219</v>
      </c>
      <c r="D37" s="100" t="s">
        <v>72</v>
      </c>
      <c r="E37" s="37"/>
      <c r="F37" s="100"/>
      <c r="G37" s="37">
        <v>50000</v>
      </c>
      <c r="H37" s="37"/>
      <c r="I37" s="37"/>
    </row>
    <row r="38" spans="1:9" ht="15.75" customHeight="1">
      <c r="A38" s="26" t="s">
        <v>34</v>
      </c>
      <c r="B38" s="24"/>
      <c r="C38" s="24"/>
      <c r="D38" s="58" t="s">
        <v>33</v>
      </c>
      <c r="E38" s="33"/>
      <c r="F38" s="58"/>
      <c r="G38" s="33">
        <v>0</v>
      </c>
      <c r="H38" s="33" t="e">
        <f>H40</f>
        <v>#REF!</v>
      </c>
      <c r="I38" s="33" t="e">
        <f>I40</f>
        <v>#REF!</v>
      </c>
    </row>
    <row r="39" spans="1:9" ht="16.5" customHeight="1">
      <c r="A39" s="24" t="s">
        <v>34</v>
      </c>
      <c r="B39" s="24" t="s">
        <v>35</v>
      </c>
      <c r="C39" s="24" t="s">
        <v>20</v>
      </c>
      <c r="D39" s="54" t="s">
        <v>33</v>
      </c>
      <c r="E39" s="18"/>
      <c r="F39" s="54"/>
      <c r="G39" s="18">
        <v>0</v>
      </c>
      <c r="H39" s="16" t="e">
        <f>H40</f>
        <v>#REF!</v>
      </c>
      <c r="I39" s="16" t="e">
        <f>I40</f>
        <v>#REF!</v>
      </c>
    </row>
    <row r="40" spans="1:9" ht="18" customHeight="1">
      <c r="A40" s="24" t="s">
        <v>34</v>
      </c>
      <c r="B40" s="24" t="s">
        <v>37</v>
      </c>
      <c r="C40" s="24" t="s">
        <v>20</v>
      </c>
      <c r="D40" s="54" t="s">
        <v>36</v>
      </c>
      <c r="E40" s="18"/>
      <c r="F40" s="54"/>
      <c r="G40" s="18">
        <v>0</v>
      </c>
      <c r="H40" s="16" t="e">
        <f>H41</f>
        <v>#REF!</v>
      </c>
      <c r="I40" s="16" t="e">
        <f>I41</f>
        <v>#REF!</v>
      </c>
    </row>
    <row r="41" spans="1:9" ht="15.75" customHeight="1">
      <c r="A41" s="24" t="s">
        <v>34</v>
      </c>
      <c r="B41" s="24" t="s">
        <v>37</v>
      </c>
      <c r="C41" s="24" t="s">
        <v>192</v>
      </c>
      <c r="D41" s="54" t="s">
        <v>191</v>
      </c>
      <c r="E41" s="37"/>
      <c r="F41" s="54"/>
      <c r="G41" s="37">
        <v>0</v>
      </c>
      <c r="H41" s="37" t="e">
        <f>'6 ведомственная (2015)'!I49+'6 ведомственная (2015)'!#REF!</f>
        <v>#REF!</v>
      </c>
      <c r="I41" s="37" t="e">
        <f>'6 ведомственная (2015)'!J49+'6 ведомственная (2015)'!#REF!</f>
        <v>#REF!</v>
      </c>
    </row>
    <row r="42" spans="1:9" ht="12.75">
      <c r="A42" s="12" t="s">
        <v>41</v>
      </c>
      <c r="B42" s="14"/>
      <c r="C42" s="14"/>
      <c r="D42" s="58" t="s">
        <v>200</v>
      </c>
      <c r="E42" s="33"/>
      <c r="F42" s="58"/>
      <c r="G42" s="33">
        <v>32700</v>
      </c>
      <c r="H42" s="33" t="e">
        <f>H43+H46+#REF!+#REF!+#REF!</f>
        <v>#REF!</v>
      </c>
      <c r="I42" s="33" t="e">
        <f>I43+I46+#REF!+#REF!+#REF!</f>
        <v>#REF!</v>
      </c>
    </row>
    <row r="43" spans="1:9" ht="22.5" customHeight="1" hidden="1">
      <c r="A43" s="15" t="s">
        <v>41</v>
      </c>
      <c r="B43" s="15" t="s">
        <v>83</v>
      </c>
      <c r="C43" s="15" t="s">
        <v>20</v>
      </c>
      <c r="D43" s="60" t="s">
        <v>84</v>
      </c>
      <c r="E43" s="16"/>
      <c r="F43" s="60"/>
      <c r="G43" s="16"/>
      <c r="H43" s="16">
        <f>H44</f>
        <v>0</v>
      </c>
      <c r="I43" s="16">
        <f>I44</f>
        <v>0</v>
      </c>
    </row>
    <row r="44" spans="1:9" ht="12.75" customHeight="1" hidden="1">
      <c r="A44" s="14" t="s">
        <v>41</v>
      </c>
      <c r="B44" s="14" t="s">
        <v>83</v>
      </c>
      <c r="C44" s="14" t="s">
        <v>24</v>
      </c>
      <c r="D44" s="53" t="s">
        <v>23</v>
      </c>
      <c r="E44" s="37"/>
      <c r="F44" s="53"/>
      <c r="G44" s="37"/>
      <c r="H44" s="37">
        <f>'6 ведомственная (2015)'!I53</f>
        <v>0</v>
      </c>
      <c r="I44" s="37">
        <f>'6 ведомственная (2015)'!J53</f>
        <v>0</v>
      </c>
    </row>
    <row r="45" spans="1:9" ht="37.5" customHeight="1">
      <c r="A45" s="14" t="s">
        <v>41</v>
      </c>
      <c r="B45" s="14" t="s">
        <v>19</v>
      </c>
      <c r="C45" s="15" t="s">
        <v>20</v>
      </c>
      <c r="D45" s="53" t="s">
        <v>135</v>
      </c>
      <c r="E45" s="16"/>
      <c r="F45" s="53"/>
      <c r="G45" s="16">
        <v>32700</v>
      </c>
      <c r="H45" s="16" t="e">
        <f>H46+#REF!+#REF!</f>
        <v>#REF!</v>
      </c>
      <c r="I45" s="16" t="e">
        <f>I46+#REF!+#REF!</f>
        <v>#REF!</v>
      </c>
    </row>
    <row r="46" spans="1:9" ht="12.75">
      <c r="A46" s="14" t="s">
        <v>41</v>
      </c>
      <c r="B46" s="14" t="s">
        <v>27</v>
      </c>
      <c r="C46" s="14" t="s">
        <v>20</v>
      </c>
      <c r="D46" s="53" t="s">
        <v>26</v>
      </c>
      <c r="E46" s="16"/>
      <c r="F46" s="53"/>
      <c r="G46" s="16">
        <v>32700</v>
      </c>
      <c r="H46" s="16" t="e">
        <f>H47+#REF!+#REF!</f>
        <v>#REF!</v>
      </c>
      <c r="I46" s="16" t="e">
        <f>I47+#REF!+#REF!</f>
        <v>#REF!</v>
      </c>
    </row>
    <row r="47" spans="1:9" ht="22.5">
      <c r="A47" s="14" t="s">
        <v>41</v>
      </c>
      <c r="B47" s="14" t="s">
        <v>29</v>
      </c>
      <c r="C47" s="14" t="s">
        <v>20</v>
      </c>
      <c r="D47" s="53" t="s">
        <v>28</v>
      </c>
      <c r="E47" s="36"/>
      <c r="F47" s="53"/>
      <c r="G47" s="36">
        <v>32700</v>
      </c>
      <c r="H47" s="36" t="e">
        <f>H50</f>
        <v>#REF!</v>
      </c>
      <c r="I47" s="36" t="e">
        <f>I50</f>
        <v>#REF!</v>
      </c>
    </row>
    <row r="48" spans="1:9" ht="45">
      <c r="A48" s="14" t="s">
        <v>41</v>
      </c>
      <c r="B48" s="14" t="s">
        <v>29</v>
      </c>
      <c r="C48" s="14" t="s">
        <v>186</v>
      </c>
      <c r="D48" s="53" t="s">
        <v>187</v>
      </c>
      <c r="E48" s="37"/>
      <c r="F48" s="53"/>
      <c r="G48" s="37">
        <v>32700</v>
      </c>
      <c r="H48" s="36"/>
      <c r="I48" s="36"/>
    </row>
    <row r="49" spans="1:9" ht="16.5" customHeight="1">
      <c r="A49" s="14" t="s">
        <v>41</v>
      </c>
      <c r="B49" s="14" t="s">
        <v>184</v>
      </c>
      <c r="C49" s="14" t="s">
        <v>20</v>
      </c>
      <c r="D49" s="60" t="s">
        <v>185</v>
      </c>
      <c r="E49" s="37"/>
      <c r="F49" s="60"/>
      <c r="G49" s="37">
        <v>0</v>
      </c>
      <c r="H49" s="36"/>
      <c r="I49" s="36"/>
    </row>
    <row r="50" spans="1:9" ht="45">
      <c r="A50" s="14" t="s">
        <v>41</v>
      </c>
      <c r="B50" s="14" t="s">
        <v>184</v>
      </c>
      <c r="C50" s="14" t="s">
        <v>186</v>
      </c>
      <c r="D50" s="53" t="s">
        <v>187</v>
      </c>
      <c r="E50" s="37"/>
      <c r="F50" s="53"/>
      <c r="G50" s="37">
        <v>0</v>
      </c>
      <c r="H50" s="37" t="e">
        <f>'6 ведомственная (2015)'!#REF!+'6 ведомственная (2015)'!#REF!+'6 ведомственная (2015)'!#REF!</f>
        <v>#REF!</v>
      </c>
      <c r="I50" s="37" t="e">
        <f>'6 ведомственная (2015)'!#REF!+'6 ведомственная (2015)'!#REF!+'6 ведомственная (2015)'!#REF!</f>
        <v>#REF!</v>
      </c>
    </row>
    <row r="51" spans="1:9" ht="22.5" customHeight="1" hidden="1">
      <c r="A51" s="15" t="s">
        <v>41</v>
      </c>
      <c r="B51" s="15" t="s">
        <v>85</v>
      </c>
      <c r="C51" s="15" t="s">
        <v>20</v>
      </c>
      <c r="D51" s="56" t="s">
        <v>86</v>
      </c>
      <c r="E51" s="36"/>
      <c r="F51" s="56"/>
      <c r="G51" s="36"/>
      <c r="H51" s="36" t="e">
        <f>H52</f>
        <v>#REF!</v>
      </c>
      <c r="I51" s="36" t="e">
        <f>I52</f>
        <v>#REF!</v>
      </c>
    </row>
    <row r="52" spans="1:9" ht="12.75" customHeight="1" hidden="1">
      <c r="A52" s="14" t="s">
        <v>41</v>
      </c>
      <c r="B52" s="14" t="s">
        <v>85</v>
      </c>
      <c r="C52" s="14" t="s">
        <v>24</v>
      </c>
      <c r="D52" s="53" t="s">
        <v>23</v>
      </c>
      <c r="E52" s="37"/>
      <c r="F52" s="53"/>
      <c r="G52" s="37"/>
      <c r="H52" s="37" t="e">
        <f>'6 ведомственная (2015)'!#REF!</f>
        <v>#REF!</v>
      </c>
      <c r="I52" s="37" t="e">
        <f>'6 ведомственная (2015)'!#REF!</f>
        <v>#REF!</v>
      </c>
    </row>
    <row r="53" spans="1:9" ht="29.25" customHeight="1">
      <c r="A53" s="10" t="s">
        <v>42</v>
      </c>
      <c r="B53" s="25"/>
      <c r="C53" s="25"/>
      <c r="D53" s="61" t="s">
        <v>87</v>
      </c>
      <c r="E53" s="86"/>
      <c r="F53" s="86">
        <v>-9610</v>
      </c>
      <c r="G53" s="86">
        <v>86640</v>
      </c>
      <c r="H53" s="38" t="e">
        <f>H55</f>
        <v>#REF!</v>
      </c>
      <c r="I53" s="38" t="e">
        <f>I55</f>
        <v>#REF!</v>
      </c>
    </row>
    <row r="54" spans="1:9" ht="16.5" customHeight="1">
      <c r="A54" s="12" t="s">
        <v>44</v>
      </c>
      <c r="B54" s="12"/>
      <c r="C54" s="12"/>
      <c r="D54" s="59" t="s">
        <v>88</v>
      </c>
      <c r="E54" s="37"/>
      <c r="F54" s="59" t="s">
        <v>241</v>
      </c>
      <c r="G54" s="37">
        <v>86640</v>
      </c>
      <c r="H54" s="37" t="e">
        <f>H55</f>
        <v>#REF!</v>
      </c>
      <c r="I54" s="37" t="e">
        <f>I55</f>
        <v>#REF!</v>
      </c>
    </row>
    <row r="55" spans="1:9" ht="17.25" customHeight="1">
      <c r="A55" s="14" t="s">
        <v>44</v>
      </c>
      <c r="B55" s="14" t="s">
        <v>89</v>
      </c>
      <c r="C55" s="14" t="s">
        <v>20</v>
      </c>
      <c r="D55" s="53" t="s">
        <v>136</v>
      </c>
      <c r="E55" s="37"/>
      <c r="F55" s="59" t="s">
        <v>241</v>
      </c>
      <c r="G55" s="37">
        <v>86640</v>
      </c>
      <c r="H55" s="37" t="e">
        <f>H56</f>
        <v>#REF!</v>
      </c>
      <c r="I55" s="37" t="e">
        <f>I56</f>
        <v>#REF!</v>
      </c>
    </row>
    <row r="56" spans="1:9" ht="22.5">
      <c r="A56" s="14" t="s">
        <v>44</v>
      </c>
      <c r="B56" s="14" t="s">
        <v>193</v>
      </c>
      <c r="C56" s="14" t="s">
        <v>20</v>
      </c>
      <c r="D56" s="53" t="s">
        <v>90</v>
      </c>
      <c r="E56" s="37"/>
      <c r="F56" s="59" t="s">
        <v>241</v>
      </c>
      <c r="G56" s="37">
        <v>86640</v>
      </c>
      <c r="H56" s="37" t="e">
        <f>H58</f>
        <v>#REF!</v>
      </c>
      <c r="I56" s="37" t="e">
        <f>I58</f>
        <v>#REF!</v>
      </c>
    </row>
    <row r="57" spans="1:9" ht="45">
      <c r="A57" s="14" t="s">
        <v>44</v>
      </c>
      <c r="B57" s="14" t="s">
        <v>193</v>
      </c>
      <c r="C57" s="14" t="s">
        <v>186</v>
      </c>
      <c r="D57" s="53" t="s">
        <v>187</v>
      </c>
      <c r="E57" s="37"/>
      <c r="F57" s="53"/>
      <c r="G57" s="37">
        <v>78100</v>
      </c>
      <c r="H57" s="37"/>
      <c r="I57" s="37"/>
    </row>
    <row r="58" spans="1:9" ht="24" customHeight="1">
      <c r="A58" s="14" t="s">
        <v>44</v>
      </c>
      <c r="B58" s="14" t="s">
        <v>193</v>
      </c>
      <c r="C58" s="14" t="s">
        <v>188</v>
      </c>
      <c r="D58" s="53" t="s">
        <v>189</v>
      </c>
      <c r="E58" s="37"/>
      <c r="F58" s="53" t="s">
        <v>241</v>
      </c>
      <c r="G58" s="37">
        <v>8540</v>
      </c>
      <c r="H58" s="37" t="e">
        <f>'6 ведомственная (2015)'!#REF!</f>
        <v>#REF!</v>
      </c>
      <c r="I58" s="37" t="e">
        <f>'6 ведомственная (2015)'!#REF!</f>
        <v>#REF!</v>
      </c>
    </row>
    <row r="59" spans="1:9" ht="25.5">
      <c r="A59" s="10" t="s">
        <v>46</v>
      </c>
      <c r="B59" s="10"/>
      <c r="C59" s="10"/>
      <c r="D59" s="61" t="s">
        <v>92</v>
      </c>
      <c r="E59" s="38"/>
      <c r="F59" s="61"/>
      <c r="G59" s="38">
        <v>908800</v>
      </c>
      <c r="H59" s="38" t="e">
        <f>H60+#REF!+#REF!</f>
        <v>#REF!</v>
      </c>
      <c r="I59" s="38" t="e">
        <f>I60+#REF!+#REF!</f>
        <v>#REF!</v>
      </c>
    </row>
    <row r="60" spans="1:9" ht="12.75" customHeight="1" hidden="1">
      <c r="A60" s="12" t="s">
        <v>93</v>
      </c>
      <c r="B60" s="14"/>
      <c r="C60" s="14"/>
      <c r="D60" s="59" t="s">
        <v>201</v>
      </c>
      <c r="E60" s="33"/>
      <c r="F60" s="59"/>
      <c r="G60" s="33"/>
      <c r="H60" s="33" t="e">
        <f>H61+H63+H65+H67+H69</f>
        <v>#REF!</v>
      </c>
      <c r="I60" s="33" t="e">
        <f>I61+I63+I65+I67+I69</f>
        <v>#REF!</v>
      </c>
    </row>
    <row r="61" spans="1:9" ht="12.75" customHeight="1" hidden="1">
      <c r="A61" s="15" t="s">
        <v>93</v>
      </c>
      <c r="B61" s="15" t="s">
        <v>94</v>
      </c>
      <c r="C61" s="15" t="s">
        <v>20</v>
      </c>
      <c r="D61" s="60" t="s">
        <v>95</v>
      </c>
      <c r="E61" s="16"/>
      <c r="F61" s="60"/>
      <c r="G61" s="16"/>
      <c r="H61" s="16" t="e">
        <f>H62</f>
        <v>#REF!</v>
      </c>
      <c r="I61" s="16" t="e">
        <f>I62</f>
        <v>#REF!</v>
      </c>
    </row>
    <row r="62" spans="1:9" ht="22.5" customHeight="1" hidden="1">
      <c r="A62" s="14" t="s">
        <v>93</v>
      </c>
      <c r="B62" s="14" t="s">
        <v>94</v>
      </c>
      <c r="C62" s="14" t="s">
        <v>96</v>
      </c>
      <c r="D62" s="53" t="s">
        <v>97</v>
      </c>
      <c r="E62" s="37"/>
      <c r="F62" s="53"/>
      <c r="G62" s="37"/>
      <c r="H62" s="37" t="e">
        <f>'6 ведомственная (2015)'!#REF!</f>
        <v>#REF!</v>
      </c>
      <c r="I62" s="37" t="e">
        <f>'6 ведомственная (2015)'!#REF!</f>
        <v>#REF!</v>
      </c>
    </row>
    <row r="63" spans="1:9" ht="12.75" customHeight="1" hidden="1">
      <c r="A63" s="23" t="s">
        <v>93</v>
      </c>
      <c r="B63" s="23" t="s">
        <v>98</v>
      </c>
      <c r="C63" s="23" t="s">
        <v>20</v>
      </c>
      <c r="D63" s="60" t="s">
        <v>99</v>
      </c>
      <c r="E63" s="16"/>
      <c r="F63" s="60"/>
      <c r="G63" s="16"/>
      <c r="H63" s="16" t="e">
        <f>H64</f>
        <v>#REF!</v>
      </c>
      <c r="I63" s="16" t="e">
        <f>I64</f>
        <v>#REF!</v>
      </c>
    </row>
    <row r="64" spans="1:9" ht="22.5" customHeight="1" hidden="1">
      <c r="A64" s="24" t="s">
        <v>93</v>
      </c>
      <c r="B64" s="24" t="s">
        <v>98</v>
      </c>
      <c r="C64" s="24" t="s">
        <v>96</v>
      </c>
      <c r="D64" s="53" t="s">
        <v>97</v>
      </c>
      <c r="E64" s="37"/>
      <c r="F64" s="53"/>
      <c r="G64" s="37"/>
      <c r="H64" s="37" t="e">
        <f>'6 ведомственная (2015)'!#REF!</f>
        <v>#REF!</v>
      </c>
      <c r="I64" s="37" t="e">
        <f>'6 ведомственная (2015)'!#REF!</f>
        <v>#REF!</v>
      </c>
    </row>
    <row r="65" spans="1:9" ht="22.5" customHeight="1" hidden="1">
      <c r="A65" s="23" t="s">
        <v>93</v>
      </c>
      <c r="B65" s="23" t="s">
        <v>100</v>
      </c>
      <c r="C65" s="23" t="s">
        <v>20</v>
      </c>
      <c r="D65" s="60" t="s">
        <v>101</v>
      </c>
      <c r="E65" s="36"/>
      <c r="F65" s="60"/>
      <c r="G65" s="36"/>
      <c r="H65" s="36" t="e">
        <f>H66</f>
        <v>#REF!</v>
      </c>
      <c r="I65" s="36" t="e">
        <f>I66</f>
        <v>#REF!</v>
      </c>
    </row>
    <row r="66" spans="1:9" ht="22.5" customHeight="1" hidden="1">
      <c r="A66" s="24" t="s">
        <v>93</v>
      </c>
      <c r="B66" s="24" t="s">
        <v>100</v>
      </c>
      <c r="C66" s="24" t="s">
        <v>96</v>
      </c>
      <c r="D66" s="53" t="s">
        <v>97</v>
      </c>
      <c r="E66" s="37"/>
      <c r="F66" s="53"/>
      <c r="G66" s="37"/>
      <c r="H66" s="37" t="e">
        <f>'6 ведомственная (2015)'!#REF!+'6 ведомственная (2015)'!#REF!</f>
        <v>#REF!</v>
      </c>
      <c r="I66" s="37" t="e">
        <f>'6 ведомственная (2015)'!#REF!+'6 ведомственная (2015)'!#REF!</f>
        <v>#REF!</v>
      </c>
    </row>
    <row r="67" spans="1:9" ht="22.5" customHeight="1" hidden="1">
      <c r="A67" s="23" t="s">
        <v>93</v>
      </c>
      <c r="B67" s="23" t="s">
        <v>102</v>
      </c>
      <c r="C67" s="23" t="s">
        <v>20</v>
      </c>
      <c r="D67" s="60" t="s">
        <v>103</v>
      </c>
      <c r="E67" s="36"/>
      <c r="F67" s="60"/>
      <c r="G67" s="36"/>
      <c r="H67" s="36" t="e">
        <f>H68</f>
        <v>#REF!</v>
      </c>
      <c r="I67" s="36" t="e">
        <f>I68</f>
        <v>#REF!</v>
      </c>
    </row>
    <row r="68" spans="1:9" ht="12.75" customHeight="1" hidden="1">
      <c r="A68" s="24" t="s">
        <v>93</v>
      </c>
      <c r="B68" s="24" t="s">
        <v>102</v>
      </c>
      <c r="C68" s="24" t="s">
        <v>59</v>
      </c>
      <c r="D68" s="53" t="s">
        <v>58</v>
      </c>
      <c r="E68" s="37"/>
      <c r="F68" s="53"/>
      <c r="G68" s="37"/>
      <c r="H68" s="37" t="e">
        <f>'6 ведомственная (2015)'!#REF!</f>
        <v>#REF!</v>
      </c>
      <c r="I68" s="37" t="e">
        <f>'6 ведомственная (2015)'!#REF!</f>
        <v>#REF!</v>
      </c>
    </row>
    <row r="69" spans="1:9" ht="12.75" customHeight="1" hidden="1">
      <c r="A69" s="23" t="s">
        <v>93</v>
      </c>
      <c r="B69" s="23" t="s">
        <v>68</v>
      </c>
      <c r="C69" s="23" t="s">
        <v>20</v>
      </c>
      <c r="D69" s="56" t="s">
        <v>104</v>
      </c>
      <c r="E69" s="36"/>
      <c r="F69" s="56"/>
      <c r="G69" s="36"/>
      <c r="H69" s="36" t="e">
        <f>H70+H72</f>
        <v>#REF!</v>
      </c>
      <c r="I69" s="36" t="e">
        <f>I70+I72</f>
        <v>#REF!</v>
      </c>
    </row>
    <row r="70" spans="1:9" ht="22.5" customHeight="1" hidden="1">
      <c r="A70" s="23" t="s">
        <v>93</v>
      </c>
      <c r="B70" s="23" t="s">
        <v>105</v>
      </c>
      <c r="C70" s="23" t="s">
        <v>20</v>
      </c>
      <c r="D70" s="60" t="s">
        <v>106</v>
      </c>
      <c r="E70" s="36"/>
      <c r="F70" s="60"/>
      <c r="G70" s="36"/>
      <c r="H70" s="36" t="e">
        <f>H71</f>
        <v>#REF!</v>
      </c>
      <c r="I70" s="36" t="e">
        <f>I71</f>
        <v>#REF!</v>
      </c>
    </row>
    <row r="71" spans="1:9" ht="12.75" customHeight="1" hidden="1">
      <c r="A71" s="24" t="s">
        <v>93</v>
      </c>
      <c r="B71" s="24" t="s">
        <v>105</v>
      </c>
      <c r="C71" s="24" t="s">
        <v>24</v>
      </c>
      <c r="D71" s="53" t="s">
        <v>23</v>
      </c>
      <c r="E71" s="37"/>
      <c r="F71" s="53"/>
      <c r="G71" s="37"/>
      <c r="H71" s="37" t="e">
        <f>'6 ведомственная (2015)'!#REF!</f>
        <v>#REF!</v>
      </c>
      <c r="I71" s="37" t="e">
        <f>'6 ведомственная (2015)'!#REF!</f>
        <v>#REF!</v>
      </c>
    </row>
    <row r="72" spans="1:9" ht="22.5" customHeight="1" hidden="1">
      <c r="A72" s="23" t="s">
        <v>93</v>
      </c>
      <c r="B72" s="23" t="s">
        <v>107</v>
      </c>
      <c r="C72" s="23" t="s">
        <v>20</v>
      </c>
      <c r="D72" s="60" t="s">
        <v>108</v>
      </c>
      <c r="E72" s="36"/>
      <c r="F72" s="60"/>
      <c r="G72" s="36"/>
      <c r="H72" s="36" t="e">
        <f>H73</f>
        <v>#REF!</v>
      </c>
      <c r="I72" s="36" t="e">
        <f>I73</f>
        <v>#REF!</v>
      </c>
    </row>
    <row r="73" spans="1:9" ht="12.75" customHeight="1" hidden="1">
      <c r="A73" s="24" t="s">
        <v>93</v>
      </c>
      <c r="B73" s="24" t="s">
        <v>107</v>
      </c>
      <c r="C73" s="24" t="s">
        <v>24</v>
      </c>
      <c r="D73" s="53" t="s">
        <v>23</v>
      </c>
      <c r="E73" s="18"/>
      <c r="F73" s="53"/>
      <c r="G73" s="18"/>
      <c r="H73" s="18" t="e">
        <f>'6 ведомственная (2015)'!#REF!</f>
        <v>#REF!</v>
      </c>
      <c r="I73" s="18" t="e">
        <f>'6 ведомственная (2015)'!#REF!</f>
        <v>#REF!</v>
      </c>
    </row>
    <row r="74" spans="1:9" ht="12.75" customHeight="1" hidden="1">
      <c r="A74" s="14" t="s">
        <v>137</v>
      </c>
      <c r="B74" s="14" t="s">
        <v>138</v>
      </c>
      <c r="C74" s="14" t="s">
        <v>45</v>
      </c>
      <c r="D74" s="54" t="s">
        <v>91</v>
      </c>
      <c r="E74" s="37"/>
      <c r="F74" s="54"/>
      <c r="G74" s="37"/>
      <c r="H74" s="37" t="e">
        <f>'6 ведомственная (2015)'!#REF!</f>
        <v>#REF!</v>
      </c>
      <c r="I74" s="37" t="e">
        <f>'6 ведомственная (2015)'!#REF!</f>
        <v>#REF!</v>
      </c>
    </row>
    <row r="75" spans="1:9" ht="18" customHeight="1">
      <c r="A75" s="21" t="s">
        <v>49</v>
      </c>
      <c r="B75" s="42"/>
      <c r="C75" s="42"/>
      <c r="D75" s="62" t="s">
        <v>141</v>
      </c>
      <c r="E75" s="43"/>
      <c r="F75" s="62"/>
      <c r="G75" s="43">
        <v>908800</v>
      </c>
      <c r="H75" s="38" t="e">
        <f>#REF!+#REF!+#REF!+#REF!+#REF!</f>
        <v>#REF!</v>
      </c>
      <c r="I75" s="38" t="e">
        <f>#REF!+#REF!+#REF!+#REF!+#REF!</f>
        <v>#REF!</v>
      </c>
    </row>
    <row r="76" spans="1:9" ht="33" customHeight="1">
      <c r="A76" s="17" t="s">
        <v>49</v>
      </c>
      <c r="B76" s="17" t="s">
        <v>47</v>
      </c>
      <c r="C76" s="17" t="s">
        <v>20</v>
      </c>
      <c r="D76" s="54" t="s">
        <v>139</v>
      </c>
      <c r="E76" s="44"/>
      <c r="F76" s="54"/>
      <c r="G76" s="44">
        <v>908800</v>
      </c>
      <c r="H76" s="38"/>
      <c r="I76" s="38"/>
    </row>
    <row r="77" spans="1:9" ht="27.75" customHeight="1">
      <c r="A77" s="14" t="s">
        <v>49</v>
      </c>
      <c r="B77" s="14" t="s">
        <v>48</v>
      </c>
      <c r="C77" s="14" t="s">
        <v>20</v>
      </c>
      <c r="D77" s="67" t="s">
        <v>196</v>
      </c>
      <c r="E77" s="39"/>
      <c r="F77" s="67"/>
      <c r="G77" s="39">
        <v>908800</v>
      </c>
      <c r="H77" s="38"/>
      <c r="I77" s="38"/>
    </row>
    <row r="78" spans="1:9" ht="49.5" customHeight="1">
      <c r="A78" s="14" t="s">
        <v>49</v>
      </c>
      <c r="B78" s="14" t="s">
        <v>48</v>
      </c>
      <c r="C78" s="14" t="s">
        <v>186</v>
      </c>
      <c r="D78" s="55" t="s">
        <v>187</v>
      </c>
      <c r="E78" s="40"/>
      <c r="F78" s="55"/>
      <c r="G78" s="40">
        <v>586300</v>
      </c>
      <c r="H78" s="38"/>
      <c r="I78" s="38"/>
    </row>
    <row r="79" spans="1:9" ht="27.75" customHeight="1">
      <c r="A79" s="14" t="s">
        <v>49</v>
      </c>
      <c r="B79" s="14" t="s">
        <v>48</v>
      </c>
      <c r="C79" s="14" t="s">
        <v>188</v>
      </c>
      <c r="D79" s="53" t="s">
        <v>189</v>
      </c>
      <c r="E79" s="40"/>
      <c r="F79" s="53"/>
      <c r="G79" s="40">
        <v>322500</v>
      </c>
      <c r="H79" s="38"/>
      <c r="I79" s="38"/>
    </row>
    <row r="80" spans="1:9" ht="18" customHeight="1">
      <c r="A80" s="90" t="s">
        <v>142</v>
      </c>
      <c r="B80" s="90"/>
      <c r="C80" s="90"/>
      <c r="D80" s="91" t="s">
        <v>194</v>
      </c>
      <c r="E80" s="92"/>
      <c r="F80" s="92">
        <v>665000</v>
      </c>
      <c r="G80" s="92">
        <v>1383200</v>
      </c>
      <c r="H80" s="38" t="e">
        <f>#REF!+#REF!+#REF!+#REF!+#REF!</f>
        <v>#REF!</v>
      </c>
      <c r="I80" s="38" t="e">
        <f>#REF!+#REF!+#REF!+#REF!+#REF!</f>
        <v>#REF!</v>
      </c>
    </row>
    <row r="81" spans="1:9" s="46" customFormat="1" ht="36" customHeight="1">
      <c r="A81" s="14" t="s">
        <v>142</v>
      </c>
      <c r="B81" s="14" t="s">
        <v>54</v>
      </c>
      <c r="C81" s="14" t="s">
        <v>20</v>
      </c>
      <c r="D81" s="53" t="s">
        <v>166</v>
      </c>
      <c r="E81" s="36"/>
      <c r="F81" s="36">
        <v>665000</v>
      </c>
      <c r="G81" s="36">
        <v>1383200</v>
      </c>
      <c r="H81" s="45"/>
      <c r="I81" s="45"/>
    </row>
    <row r="82" spans="1:9" s="46" customFormat="1" ht="36" customHeight="1">
      <c r="A82" s="14" t="s">
        <v>142</v>
      </c>
      <c r="B82" s="14" t="s">
        <v>55</v>
      </c>
      <c r="C82" s="14" t="s">
        <v>20</v>
      </c>
      <c r="D82" s="53" t="s">
        <v>195</v>
      </c>
      <c r="E82" s="37"/>
      <c r="F82" s="37">
        <v>665000</v>
      </c>
      <c r="G82" s="36">
        <v>1383200</v>
      </c>
      <c r="H82" s="45"/>
      <c r="I82" s="45"/>
    </row>
    <row r="83" spans="1:9" s="46" customFormat="1" ht="25.5" customHeight="1">
      <c r="A83" s="14" t="s">
        <v>142</v>
      </c>
      <c r="B83" s="14" t="s">
        <v>55</v>
      </c>
      <c r="C83" s="14" t="s">
        <v>188</v>
      </c>
      <c r="D83" s="53" t="s">
        <v>189</v>
      </c>
      <c r="E83" s="40"/>
      <c r="F83" s="40">
        <v>665000</v>
      </c>
      <c r="G83" s="36">
        <v>1383200</v>
      </c>
      <c r="H83" s="45"/>
      <c r="I83" s="45"/>
    </row>
    <row r="84" spans="1:9" ht="24" customHeight="1">
      <c r="A84" s="10" t="s">
        <v>109</v>
      </c>
      <c r="B84" s="10"/>
      <c r="C84" s="10"/>
      <c r="D84" s="61" t="s">
        <v>110</v>
      </c>
      <c r="E84" s="38"/>
      <c r="F84" s="61" t="s">
        <v>242</v>
      </c>
      <c r="G84" s="38">
        <v>1180950</v>
      </c>
      <c r="H84" s="38" t="e">
        <f>#REF!+#REF!+#REF!+#REF!</f>
        <v>#REF!</v>
      </c>
      <c r="I84" s="38" t="e">
        <f>#REF!+#REF!+#REF!+#REF!</f>
        <v>#REF!</v>
      </c>
    </row>
    <row r="85" spans="1:9" ht="23.25" customHeight="1">
      <c r="A85" s="15" t="s">
        <v>50</v>
      </c>
      <c r="B85" s="14" t="s">
        <v>51</v>
      </c>
      <c r="C85" s="14" t="s">
        <v>20</v>
      </c>
      <c r="D85" s="60" t="s">
        <v>202</v>
      </c>
      <c r="E85" s="33"/>
      <c r="F85" s="40">
        <v>600000</v>
      </c>
      <c r="G85" s="33">
        <v>1180950</v>
      </c>
      <c r="H85" s="33" t="e">
        <f>#REF!+#REF!+H88+#REF!</f>
        <v>#REF!</v>
      </c>
      <c r="I85" s="33" t="e">
        <f>#REF!+#REF!+I88+#REF!</f>
        <v>#REF!</v>
      </c>
    </row>
    <row r="86" spans="1:9" ht="18" customHeight="1">
      <c r="A86" s="15" t="s">
        <v>50</v>
      </c>
      <c r="B86" s="14" t="s">
        <v>53</v>
      </c>
      <c r="C86" s="14" t="s">
        <v>20</v>
      </c>
      <c r="D86" s="60" t="s">
        <v>52</v>
      </c>
      <c r="E86" s="33"/>
      <c r="F86" s="40">
        <v>600000</v>
      </c>
      <c r="G86" s="33">
        <v>880750</v>
      </c>
      <c r="H86" s="33" t="e">
        <f>#REF!+#REF!+H88+#REF!</f>
        <v>#REF!</v>
      </c>
      <c r="I86" s="33" t="e">
        <f>#REF!+#REF!+I88+#REF!</f>
        <v>#REF!</v>
      </c>
    </row>
    <row r="87" spans="1:9" ht="22.5">
      <c r="A87" s="15" t="s">
        <v>50</v>
      </c>
      <c r="B87" s="14" t="s">
        <v>53</v>
      </c>
      <c r="C87" s="14" t="s">
        <v>188</v>
      </c>
      <c r="D87" s="53" t="s">
        <v>189</v>
      </c>
      <c r="E87" s="37"/>
      <c r="F87" s="40">
        <v>600000</v>
      </c>
      <c r="G87" s="37">
        <v>880750</v>
      </c>
      <c r="H87" s="33" t="e">
        <f>#REF!+#REF!+H88+#REF!</f>
        <v>#REF!</v>
      </c>
      <c r="I87" s="33" t="e">
        <f>#REF!+#REF!+I88+#REF!</f>
        <v>#REF!</v>
      </c>
    </row>
    <row r="88" spans="1:9" ht="17.25" customHeight="1">
      <c r="A88" s="15" t="s">
        <v>50</v>
      </c>
      <c r="B88" s="15" t="s">
        <v>56</v>
      </c>
      <c r="C88" s="15" t="s">
        <v>20</v>
      </c>
      <c r="D88" s="56" t="s">
        <v>128</v>
      </c>
      <c r="E88" s="37"/>
      <c r="F88" s="56"/>
      <c r="G88" s="37">
        <v>300200</v>
      </c>
      <c r="H88" s="37">
        <f>'6 ведомственная (2015)'!I104</f>
        <v>0</v>
      </c>
      <c r="I88" s="37">
        <f>'6 ведомственная (2015)'!J104</f>
        <v>0</v>
      </c>
    </row>
    <row r="89" spans="1:9" ht="24.75" customHeight="1">
      <c r="A89" s="15" t="s">
        <v>50</v>
      </c>
      <c r="B89" s="14" t="s">
        <v>56</v>
      </c>
      <c r="C89" s="14" t="s">
        <v>188</v>
      </c>
      <c r="D89" s="53" t="s">
        <v>189</v>
      </c>
      <c r="E89" s="37"/>
      <c r="F89" s="53"/>
      <c r="G89" s="37">
        <v>300200</v>
      </c>
      <c r="H89" s="37"/>
      <c r="I89" s="37"/>
    </row>
    <row r="90" spans="1:9" ht="18.75" customHeight="1">
      <c r="A90" s="14" t="s">
        <v>50</v>
      </c>
      <c r="B90" s="14" t="s">
        <v>57</v>
      </c>
      <c r="C90" s="14" t="s">
        <v>20</v>
      </c>
      <c r="D90" s="56" t="s">
        <v>129</v>
      </c>
      <c r="E90" s="37"/>
      <c r="F90" s="56"/>
      <c r="G90" s="37">
        <v>0</v>
      </c>
      <c r="H90" s="36" t="e">
        <f>H91+#REF!+#REF!</f>
        <v>#REF!</v>
      </c>
      <c r="I90" s="36" t="e">
        <f>I91+#REF!+#REF!</f>
        <v>#REF!</v>
      </c>
    </row>
    <row r="91" spans="1:9" ht="26.25" customHeight="1">
      <c r="A91" s="15" t="s">
        <v>50</v>
      </c>
      <c r="B91" s="14" t="s">
        <v>57</v>
      </c>
      <c r="C91" s="14" t="s">
        <v>188</v>
      </c>
      <c r="D91" s="53" t="s">
        <v>189</v>
      </c>
      <c r="E91" s="36"/>
      <c r="F91" s="53"/>
      <c r="G91" s="36">
        <v>0</v>
      </c>
      <c r="H91" s="36" t="e">
        <f>#REF!</f>
        <v>#REF!</v>
      </c>
      <c r="I91" s="36" t="e">
        <f>#REF!</f>
        <v>#REF!</v>
      </c>
    </row>
    <row r="92" spans="1:9" ht="16.5" customHeight="1">
      <c r="A92" s="10" t="s">
        <v>130</v>
      </c>
      <c r="B92" s="10"/>
      <c r="C92" s="10"/>
      <c r="D92" s="63" t="s">
        <v>131</v>
      </c>
      <c r="E92" s="38"/>
      <c r="F92" s="104">
        <v>790000</v>
      </c>
      <c r="G92" s="38">
        <v>1690300</v>
      </c>
      <c r="H92" s="38" t="e">
        <f>H93+H101</f>
        <v>#REF!</v>
      </c>
      <c r="I92" s="38" t="e">
        <f>I93+I101</f>
        <v>#REF!</v>
      </c>
    </row>
    <row r="93" spans="1:9" ht="15.75" customHeight="1">
      <c r="A93" s="15" t="s">
        <v>61</v>
      </c>
      <c r="B93" s="15"/>
      <c r="C93" s="15"/>
      <c r="D93" s="56" t="s">
        <v>197</v>
      </c>
      <c r="E93" s="33"/>
      <c r="F93" s="56"/>
      <c r="G93" s="33">
        <v>1600300</v>
      </c>
      <c r="H93" s="33" t="e">
        <f>H94+#REF!+#REF!+#REF!+#REF!</f>
        <v>#REF!</v>
      </c>
      <c r="I93" s="33" t="e">
        <f>I94+#REF!+#REF!+#REF!+#REF!</f>
        <v>#REF!</v>
      </c>
    </row>
    <row r="94" spans="1:9" ht="24" customHeight="1">
      <c r="A94" s="14" t="s">
        <v>61</v>
      </c>
      <c r="B94" s="14" t="s">
        <v>63</v>
      </c>
      <c r="C94" s="14" t="s">
        <v>20</v>
      </c>
      <c r="D94" s="54" t="s">
        <v>62</v>
      </c>
      <c r="E94" s="37"/>
      <c r="F94" s="54" t="s">
        <v>232</v>
      </c>
      <c r="G94" s="33">
        <v>1600300</v>
      </c>
      <c r="H94" s="36" t="e">
        <f>H96+H95+#REF!</f>
        <v>#REF!</v>
      </c>
      <c r="I94" s="36" t="e">
        <f>I96+I95+#REF!</f>
        <v>#REF!</v>
      </c>
    </row>
    <row r="95" spans="1:9" ht="18" customHeight="1">
      <c r="A95" s="14" t="s">
        <v>61</v>
      </c>
      <c r="B95" s="14" t="s">
        <v>64</v>
      </c>
      <c r="C95" s="14" t="s">
        <v>20</v>
      </c>
      <c r="D95" s="54" t="s">
        <v>31</v>
      </c>
      <c r="E95" s="36"/>
      <c r="F95" s="54"/>
      <c r="G95" s="36">
        <v>16000</v>
      </c>
      <c r="H95" s="36" t="e">
        <f>#REF!</f>
        <v>#REF!</v>
      </c>
      <c r="I95" s="36" t="e">
        <f>#REF!</f>
        <v>#REF!</v>
      </c>
    </row>
    <row r="96" spans="1:9" ht="18" customHeight="1">
      <c r="A96" s="14" t="s">
        <v>61</v>
      </c>
      <c r="B96" s="14" t="s">
        <v>64</v>
      </c>
      <c r="C96" s="24" t="s">
        <v>192</v>
      </c>
      <c r="D96" s="54" t="s">
        <v>191</v>
      </c>
      <c r="E96" s="37"/>
      <c r="F96" s="54"/>
      <c r="G96" s="37">
        <v>16000</v>
      </c>
      <c r="H96" s="36" t="e">
        <f>H97</f>
        <v>#REF!</v>
      </c>
      <c r="I96" s="36" t="e">
        <f>I97</f>
        <v>#REF!</v>
      </c>
    </row>
    <row r="97" spans="1:9" ht="22.5">
      <c r="A97" s="14" t="s">
        <v>61</v>
      </c>
      <c r="B97" s="14" t="s">
        <v>65</v>
      </c>
      <c r="C97" s="14" t="s">
        <v>20</v>
      </c>
      <c r="D97" s="54" t="s">
        <v>196</v>
      </c>
      <c r="E97" s="37"/>
      <c r="F97" s="54" t="s">
        <v>232</v>
      </c>
      <c r="G97" s="37">
        <v>1584300</v>
      </c>
      <c r="H97" s="36" t="e">
        <f>H98</f>
        <v>#REF!</v>
      </c>
      <c r="I97" s="36" t="e">
        <f>I98</f>
        <v>#REF!</v>
      </c>
    </row>
    <row r="98" spans="1:9" ht="36" customHeight="1">
      <c r="A98" s="14" t="s">
        <v>61</v>
      </c>
      <c r="B98" s="14" t="s">
        <v>65</v>
      </c>
      <c r="C98" s="14" t="s">
        <v>20</v>
      </c>
      <c r="D98" s="55" t="s">
        <v>66</v>
      </c>
      <c r="E98" s="37"/>
      <c r="F98" s="55" t="s">
        <v>232</v>
      </c>
      <c r="G98" s="37">
        <v>1584300</v>
      </c>
      <c r="H98" s="37" t="e">
        <f>'6 ведомственная (2015)'!#REF!</f>
        <v>#REF!</v>
      </c>
      <c r="I98" s="37" t="e">
        <f>'6 ведомственная (2015)'!#REF!</f>
        <v>#REF!</v>
      </c>
    </row>
    <row r="99" spans="1:9" ht="36" customHeight="1">
      <c r="A99" s="14" t="s">
        <v>61</v>
      </c>
      <c r="B99" s="14" t="s">
        <v>133</v>
      </c>
      <c r="C99" s="14" t="s">
        <v>186</v>
      </c>
      <c r="D99" s="55" t="s">
        <v>187</v>
      </c>
      <c r="E99" s="33"/>
      <c r="F99" s="55"/>
      <c r="G99" s="33">
        <v>403000</v>
      </c>
      <c r="H99" s="37"/>
      <c r="I99" s="37"/>
    </row>
    <row r="100" spans="1:9" ht="29.25" customHeight="1">
      <c r="A100" s="15" t="s">
        <v>61</v>
      </c>
      <c r="B100" s="15" t="s">
        <v>67</v>
      </c>
      <c r="C100" s="15" t="s">
        <v>188</v>
      </c>
      <c r="D100" s="53" t="s">
        <v>189</v>
      </c>
      <c r="E100" s="78"/>
      <c r="F100" s="53" t="s">
        <v>232</v>
      </c>
      <c r="G100" s="78">
        <v>1181300</v>
      </c>
      <c r="H100" s="37"/>
      <c r="I100" s="37"/>
    </row>
    <row r="101" spans="1:9" ht="33.75" customHeight="1">
      <c r="A101" s="14" t="s">
        <v>226</v>
      </c>
      <c r="B101" s="14" t="s">
        <v>68</v>
      </c>
      <c r="C101" s="14" t="s">
        <v>20</v>
      </c>
      <c r="D101" s="102" t="s">
        <v>104</v>
      </c>
      <c r="E101" s="33"/>
      <c r="F101" s="55" t="s">
        <v>239</v>
      </c>
      <c r="G101" s="55" t="s">
        <v>239</v>
      </c>
      <c r="H101" s="33" t="e">
        <f>#REF!+#REF!+H102</f>
        <v>#REF!</v>
      </c>
      <c r="I101" s="33" t="e">
        <f>#REF!+#REF!+I102</f>
        <v>#REF!</v>
      </c>
    </row>
    <row r="102" spans="1:9" ht="22.5">
      <c r="A102" s="15"/>
      <c r="B102" s="15" t="s">
        <v>227</v>
      </c>
      <c r="C102" s="15" t="s">
        <v>229</v>
      </c>
      <c r="D102" s="53" t="s">
        <v>230</v>
      </c>
      <c r="E102" s="78"/>
      <c r="F102" s="53" t="s">
        <v>239</v>
      </c>
      <c r="G102" s="53" t="s">
        <v>239</v>
      </c>
      <c r="H102" s="36" t="e">
        <f>#REF!+#REF!+#REF!+#REF!</f>
        <v>#REF!</v>
      </c>
      <c r="I102" s="36" t="e">
        <f>#REF!+#REF!+#REF!+#REF!</f>
        <v>#REF!</v>
      </c>
    </row>
    <row r="103" spans="1:9" ht="12.75" customHeight="1" hidden="1">
      <c r="A103" s="10" t="s">
        <v>150</v>
      </c>
      <c r="B103" s="10"/>
      <c r="C103" s="10"/>
      <c r="D103" s="61" t="s">
        <v>151</v>
      </c>
      <c r="E103" s="38"/>
      <c r="F103" s="61"/>
      <c r="G103" s="36"/>
      <c r="H103" s="38" t="e">
        <f aca="true" t="shared" si="0" ref="H103:I105">H104</f>
        <v>#REF!</v>
      </c>
      <c r="I103" s="38" t="e">
        <f t="shared" si="0"/>
        <v>#REF!</v>
      </c>
    </row>
    <row r="104" spans="1:9" ht="12.75" customHeight="1" hidden="1">
      <c r="A104" s="12" t="s">
        <v>152</v>
      </c>
      <c r="B104" s="12"/>
      <c r="C104" s="12"/>
      <c r="D104" s="58" t="s">
        <v>153</v>
      </c>
      <c r="E104" s="33"/>
      <c r="F104" s="58"/>
      <c r="G104" s="37"/>
      <c r="H104" s="33" t="e">
        <f t="shared" si="0"/>
        <v>#REF!</v>
      </c>
      <c r="I104" s="33" t="e">
        <f t="shared" si="0"/>
        <v>#REF!</v>
      </c>
    </row>
    <row r="105" spans="1:9" ht="12.75" customHeight="1" hidden="1">
      <c r="A105" s="15" t="s">
        <v>152</v>
      </c>
      <c r="B105" s="15" t="s">
        <v>154</v>
      </c>
      <c r="C105" s="15" t="s">
        <v>20</v>
      </c>
      <c r="D105" s="56" t="s">
        <v>155</v>
      </c>
      <c r="E105" s="36"/>
      <c r="F105" s="56"/>
      <c r="G105" s="38">
        <v>4061150</v>
      </c>
      <c r="H105" s="36" t="e">
        <f t="shared" si="0"/>
        <v>#REF!</v>
      </c>
      <c r="I105" s="36" t="e">
        <f t="shared" si="0"/>
        <v>#REF!</v>
      </c>
    </row>
    <row r="106" spans="1:9" ht="12.75" customHeight="1" hidden="1">
      <c r="A106" s="14" t="s">
        <v>152</v>
      </c>
      <c r="B106" s="14" t="s">
        <v>154</v>
      </c>
      <c r="C106" s="14" t="s">
        <v>39</v>
      </c>
      <c r="D106" s="54" t="s">
        <v>38</v>
      </c>
      <c r="E106" s="37"/>
      <c r="F106" s="54"/>
      <c r="G106" s="37"/>
      <c r="H106" s="37" t="e">
        <f>'6 ведомственная (2015)'!#REF!+'6 ведомственная (2015)'!#REF!</f>
        <v>#REF!</v>
      </c>
      <c r="I106" s="37" t="e">
        <f>'6 ведомственная (2015)'!#REF!+'6 ведомственная (2015)'!#REF!</f>
        <v>#REF!</v>
      </c>
    </row>
    <row r="107" spans="1:9" ht="18.75" customHeight="1">
      <c r="A107" s="27"/>
      <c r="B107" s="27"/>
      <c r="C107" s="27"/>
      <c r="D107" s="64" t="s">
        <v>69</v>
      </c>
      <c r="E107" s="38"/>
      <c r="F107" s="88" t="s">
        <v>240</v>
      </c>
      <c r="G107" s="38">
        <v>6431140</v>
      </c>
      <c r="H107" s="41" t="e">
        <f>#REF!+#REF!+#REF!+H92+#REF!+#REF!+H84+H80+H59+H13+#REF!+H103+H53</f>
        <v>#REF!</v>
      </c>
      <c r="I107" s="41" t="e">
        <f>#REF!+#REF!+#REF!+I92+#REF!+#REF!+I84+I80+I59+I13+#REF!+I103+I53</f>
        <v>#REF!</v>
      </c>
    </row>
  </sheetData>
  <sheetProtection selectLockedCells="1" selectUnlockedCells="1"/>
  <mergeCells count="6">
    <mergeCell ref="A8:G8"/>
    <mergeCell ref="A10:C10"/>
    <mergeCell ref="D10:D11"/>
    <mergeCell ref="G10:G11"/>
    <mergeCell ref="E10:E11"/>
    <mergeCell ref="F10:F11"/>
  </mergeCells>
  <printOptions/>
  <pageMargins left="0.53" right="0.21" top="0.3701388888888889" bottom="0.2701388888888889" header="0.5118055555555555" footer="0.5118055555555555"/>
  <pageSetup fitToHeight="3" fitToWidth="1" horizontalDpi="300" verticalDpi="300" orientation="portrait" paperSize="9" scale="95" r:id="rId1"/>
  <colBreaks count="1" manualBreakCount="1">
    <brk id="7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56"/>
  <sheetViews>
    <sheetView tabSelected="1" zoomScaleSheetLayoutView="100" zoomScalePageLayoutView="0" workbookViewId="0" topLeftCell="A66">
      <selection activeCell="H130" sqref="H130"/>
    </sheetView>
  </sheetViews>
  <sheetFormatPr defaultColWidth="9.140625" defaultRowHeight="21.75" customHeight="1"/>
  <cols>
    <col min="1" max="1" width="49.00390625" style="0" customWidth="1"/>
    <col min="2" max="2" width="7.57421875" style="0" customWidth="1"/>
    <col min="3" max="3" width="7.8515625" style="0" customWidth="1"/>
    <col min="4" max="4" width="8.8515625" style="0" customWidth="1"/>
    <col min="5" max="5" width="7.00390625" style="0" customWidth="1"/>
    <col min="6" max="6" width="8.140625" style="0" customWidth="1"/>
    <col min="7" max="7" width="9.8515625" style="0" customWidth="1"/>
    <col min="8" max="8" width="12.57421875" style="0" customWidth="1"/>
    <col min="9" max="10" width="0" style="0" hidden="1" customWidth="1"/>
  </cols>
  <sheetData>
    <row r="1" spans="5:8" ht="12.75" customHeight="1">
      <c r="E1" s="1"/>
      <c r="F1" s="1"/>
      <c r="G1" s="1"/>
      <c r="H1" s="1" t="s">
        <v>70</v>
      </c>
    </row>
    <row r="2" spans="5:8" ht="12.75" customHeight="1">
      <c r="E2" s="1"/>
      <c r="F2" s="1"/>
      <c r="G2" s="1"/>
      <c r="H2" s="1" t="s">
        <v>0</v>
      </c>
    </row>
    <row r="3" spans="5:8" ht="12.75" customHeight="1">
      <c r="E3" s="1"/>
      <c r="F3" s="1"/>
      <c r="G3" s="1"/>
      <c r="H3" s="1" t="s">
        <v>181</v>
      </c>
    </row>
    <row r="4" spans="5:8" ht="12.75" customHeight="1">
      <c r="E4" s="2"/>
      <c r="F4" s="2"/>
      <c r="G4" s="2"/>
      <c r="H4" s="1" t="s">
        <v>212</v>
      </c>
    </row>
    <row r="5" spans="5:8" ht="12.75" customHeight="1">
      <c r="E5" s="2"/>
      <c r="F5" s="2"/>
      <c r="G5" s="2"/>
      <c r="H5" s="1" t="s">
        <v>213</v>
      </c>
    </row>
    <row r="6" spans="5:8" ht="12.75" customHeight="1">
      <c r="E6" s="1"/>
      <c r="F6" s="1"/>
      <c r="G6" s="1"/>
      <c r="H6" s="1" t="s">
        <v>218</v>
      </c>
    </row>
    <row r="7" ht="12.75" customHeight="1"/>
    <row r="8" ht="12.75" customHeight="1"/>
    <row r="9" spans="1:10" ht="38.25" customHeight="1">
      <c r="A9" s="105" t="s">
        <v>215</v>
      </c>
      <c r="B9" s="105"/>
      <c r="C9" s="105"/>
      <c r="D9" s="105"/>
      <c r="E9" s="105"/>
      <c r="F9" s="105"/>
      <c r="G9" s="105"/>
      <c r="H9" s="105"/>
      <c r="I9" s="4"/>
      <c r="J9" s="4"/>
    </row>
    <row r="10" spans="1:8" ht="0.75" customHeight="1">
      <c r="A10" s="3"/>
      <c r="B10" s="3"/>
      <c r="C10" s="3"/>
      <c r="D10" s="3"/>
      <c r="E10" s="3"/>
      <c r="F10" s="3"/>
      <c r="G10" s="3"/>
      <c r="H10" s="3"/>
    </row>
    <row r="11" spans="1:8" ht="13.5" customHeight="1">
      <c r="A11" s="5"/>
      <c r="B11" s="5"/>
      <c r="H11" s="1" t="s">
        <v>210</v>
      </c>
    </row>
    <row r="12" spans="1:10" ht="21.75" customHeight="1">
      <c r="A12" s="107" t="s">
        <v>1</v>
      </c>
      <c r="B12" s="107" t="s">
        <v>2</v>
      </c>
      <c r="C12" s="107"/>
      <c r="D12" s="107"/>
      <c r="E12" s="107"/>
      <c r="F12" s="112" t="s">
        <v>223</v>
      </c>
      <c r="G12" s="112" t="s">
        <v>221</v>
      </c>
      <c r="H12" s="111" t="s">
        <v>8</v>
      </c>
      <c r="I12" s="47"/>
      <c r="J12" s="48"/>
    </row>
    <row r="13" spans="1:10" ht="30.75" customHeight="1">
      <c r="A13" s="107"/>
      <c r="B13" s="6" t="s">
        <v>3</v>
      </c>
      <c r="C13" s="6" t="s">
        <v>4</v>
      </c>
      <c r="D13" s="6" t="s">
        <v>5</v>
      </c>
      <c r="E13" s="6" t="s">
        <v>6</v>
      </c>
      <c r="F13" s="113"/>
      <c r="G13" s="113"/>
      <c r="H13" s="111"/>
      <c r="I13" s="49" t="s">
        <v>134</v>
      </c>
      <c r="J13" s="8" t="s">
        <v>7</v>
      </c>
    </row>
    <row r="14" spans="1:10" ht="21.75" customHeight="1">
      <c r="A14" s="9" t="s">
        <v>9</v>
      </c>
      <c r="B14" s="9" t="s">
        <v>10</v>
      </c>
      <c r="C14" s="9" t="s">
        <v>11</v>
      </c>
      <c r="D14" s="9" t="s">
        <v>12</v>
      </c>
      <c r="E14" s="9" t="s">
        <v>13</v>
      </c>
      <c r="F14" s="9" t="s">
        <v>14</v>
      </c>
      <c r="G14" s="9" t="s">
        <v>222</v>
      </c>
      <c r="H14" s="9" t="s">
        <v>156</v>
      </c>
      <c r="I14" s="9" t="s">
        <v>156</v>
      </c>
      <c r="J14" s="9" t="s">
        <v>157</v>
      </c>
    </row>
    <row r="15" spans="1:10" ht="26.25" customHeight="1">
      <c r="A15" s="61" t="s">
        <v>180</v>
      </c>
      <c r="B15" s="81" t="s">
        <v>183</v>
      </c>
      <c r="C15" s="81"/>
      <c r="D15" s="81"/>
      <c r="E15" s="81"/>
      <c r="F15" s="81"/>
      <c r="G15" s="81"/>
      <c r="H15" s="83">
        <v>4740840</v>
      </c>
      <c r="I15" s="11" t="e">
        <f>I17+I26+I40+I46+I50+I90+I91+I98+I101+I108+I117+#REF!+#REF!+#REF!+I77+#REF!+I87+#REF!+I37</f>
        <v>#REF!</v>
      </c>
      <c r="J15" s="11" t="e">
        <f>J17+J26+J40+J46+J50+J90+J91+J98+J101+J108+J117+#REF!+#REF!+#REF!+J77+#REF!+J87+#REF!+J37</f>
        <v>#REF!</v>
      </c>
    </row>
    <row r="16" spans="1:10" ht="26.25" customHeight="1">
      <c r="A16" s="61" t="s">
        <v>15</v>
      </c>
      <c r="B16" s="81" t="s">
        <v>183</v>
      </c>
      <c r="C16" s="81" t="s">
        <v>16</v>
      </c>
      <c r="D16" s="81"/>
      <c r="E16" s="81"/>
      <c r="F16" s="81"/>
      <c r="G16" s="81"/>
      <c r="H16" s="83">
        <v>1181250</v>
      </c>
      <c r="I16" s="11" t="e">
        <f>I18+I27+I41+I47+I51+#REF!+I92+I99+I102+I109+I118+#REF!+#REF!+#REF!+I78+I85+I88+#REF!+I38</f>
        <v>#REF!</v>
      </c>
      <c r="J16" s="11" t="e">
        <f>J18+J27+J41+J47+J51+#REF!+J92+J99+J102+J109+J118+#REF!+#REF!+#REF!+J78+J85+J88+#REF!+J38</f>
        <v>#REF!</v>
      </c>
    </row>
    <row r="17" spans="1:10" ht="27.75" customHeight="1">
      <c r="A17" s="69" t="s">
        <v>17</v>
      </c>
      <c r="B17" s="81" t="s">
        <v>183</v>
      </c>
      <c r="C17" s="75" t="s">
        <v>18</v>
      </c>
      <c r="D17" s="73"/>
      <c r="E17" s="73"/>
      <c r="F17" s="73"/>
      <c r="G17" s="73"/>
      <c r="H17" s="33">
        <v>110000</v>
      </c>
      <c r="I17" s="13">
        <f>I18</f>
        <v>1071.8</v>
      </c>
      <c r="J17" s="13">
        <f>J18</f>
        <v>1071.8</v>
      </c>
    </row>
    <row r="18" spans="1:10" ht="42.75" customHeight="1">
      <c r="A18" s="67" t="s">
        <v>158</v>
      </c>
      <c r="B18" s="72" t="s">
        <v>183</v>
      </c>
      <c r="C18" s="73" t="s">
        <v>18</v>
      </c>
      <c r="D18" s="73" t="s">
        <v>19</v>
      </c>
      <c r="E18" s="73" t="s">
        <v>20</v>
      </c>
      <c r="F18" s="73"/>
      <c r="G18" s="73"/>
      <c r="H18" s="33">
        <v>110000</v>
      </c>
      <c r="I18" s="13">
        <f>I19</f>
        <v>1071.8</v>
      </c>
      <c r="J18" s="13">
        <f>J19</f>
        <v>1071.8</v>
      </c>
    </row>
    <row r="19" spans="1:10" ht="21.75" customHeight="1">
      <c r="A19" s="68" t="s">
        <v>21</v>
      </c>
      <c r="B19" s="72" t="s">
        <v>183</v>
      </c>
      <c r="C19" s="75" t="s">
        <v>18</v>
      </c>
      <c r="D19" s="75" t="s">
        <v>22</v>
      </c>
      <c r="E19" s="75" t="s">
        <v>20</v>
      </c>
      <c r="F19" s="75"/>
      <c r="G19" s="75"/>
      <c r="H19" s="33">
        <v>110000</v>
      </c>
      <c r="I19" s="16">
        <f>I25</f>
        <v>1071.8</v>
      </c>
      <c r="J19" s="16">
        <f>J25</f>
        <v>1071.8</v>
      </c>
    </row>
    <row r="20" spans="1:10" ht="51.75" customHeight="1">
      <c r="A20" s="55" t="s">
        <v>187</v>
      </c>
      <c r="B20" s="72" t="s">
        <v>183</v>
      </c>
      <c r="C20" s="73" t="s">
        <v>18</v>
      </c>
      <c r="D20" s="73" t="s">
        <v>22</v>
      </c>
      <c r="E20" s="73" t="s">
        <v>186</v>
      </c>
      <c r="F20" s="73"/>
      <c r="G20" s="73"/>
      <c r="H20" s="33">
        <v>110000</v>
      </c>
      <c r="I20" s="18">
        <v>1071.8</v>
      </c>
      <c r="J20" s="18">
        <v>1071.8</v>
      </c>
    </row>
    <row r="21" spans="1:10" ht="43.5" customHeight="1">
      <c r="A21" s="89" t="s">
        <v>205</v>
      </c>
      <c r="B21" s="72" t="s">
        <v>183</v>
      </c>
      <c r="C21" s="73" t="s">
        <v>25</v>
      </c>
      <c r="D21" s="73"/>
      <c r="E21" s="73"/>
      <c r="F21" s="73"/>
      <c r="G21" s="73"/>
      <c r="H21" s="33">
        <v>20000</v>
      </c>
      <c r="I21" s="18">
        <v>1071.8</v>
      </c>
      <c r="J21" s="18">
        <v>1071.8</v>
      </c>
    </row>
    <row r="22" spans="1:10" ht="42.75" customHeight="1">
      <c r="A22" s="67" t="s">
        <v>158</v>
      </c>
      <c r="B22" s="72" t="s">
        <v>183</v>
      </c>
      <c r="C22" s="73" t="s">
        <v>25</v>
      </c>
      <c r="D22" s="73" t="s">
        <v>19</v>
      </c>
      <c r="E22" s="73" t="s">
        <v>20</v>
      </c>
      <c r="F22" s="73"/>
      <c r="G22" s="73"/>
      <c r="H22" s="33">
        <v>20000</v>
      </c>
      <c r="I22" s="18">
        <v>1071.8</v>
      </c>
      <c r="J22" s="18">
        <v>1071.8</v>
      </c>
    </row>
    <row r="23" spans="1:10" ht="24.75" customHeight="1">
      <c r="A23" s="68" t="s">
        <v>26</v>
      </c>
      <c r="B23" s="72" t="s">
        <v>183</v>
      </c>
      <c r="C23" s="73" t="s">
        <v>25</v>
      </c>
      <c r="D23" s="73" t="s">
        <v>27</v>
      </c>
      <c r="E23" s="73" t="s">
        <v>20</v>
      </c>
      <c r="F23" s="73"/>
      <c r="G23" s="73"/>
      <c r="H23" s="33">
        <v>20000</v>
      </c>
      <c r="I23" s="18">
        <v>1071.8</v>
      </c>
      <c r="J23" s="18">
        <v>1071.8</v>
      </c>
    </row>
    <row r="24" spans="1:10" ht="24.75" customHeight="1">
      <c r="A24" s="68" t="s">
        <v>28</v>
      </c>
      <c r="B24" s="72" t="s">
        <v>183</v>
      </c>
      <c r="C24" s="73" t="s">
        <v>25</v>
      </c>
      <c r="D24" s="73" t="s">
        <v>29</v>
      </c>
      <c r="E24" s="73" t="s">
        <v>20</v>
      </c>
      <c r="F24" s="73"/>
      <c r="G24" s="73"/>
      <c r="H24" s="33">
        <v>20000</v>
      </c>
      <c r="I24" s="18">
        <v>1071.8</v>
      </c>
      <c r="J24" s="18">
        <v>1071.8</v>
      </c>
    </row>
    <row r="25" spans="1:10" ht="52.5" customHeight="1">
      <c r="A25" s="55" t="s">
        <v>187</v>
      </c>
      <c r="B25" s="72" t="s">
        <v>183</v>
      </c>
      <c r="C25" s="73" t="s">
        <v>25</v>
      </c>
      <c r="D25" s="73" t="s">
        <v>29</v>
      </c>
      <c r="E25" s="73" t="s">
        <v>186</v>
      </c>
      <c r="F25" s="73"/>
      <c r="G25" s="73"/>
      <c r="H25" s="33">
        <v>20000</v>
      </c>
      <c r="I25" s="18">
        <v>1071.8</v>
      </c>
      <c r="J25" s="18">
        <v>1071.8</v>
      </c>
    </row>
    <row r="26" spans="1:10" ht="56.25" customHeight="1">
      <c r="A26" s="89" t="s">
        <v>204</v>
      </c>
      <c r="B26" s="72" t="s">
        <v>183</v>
      </c>
      <c r="C26" s="75" t="s">
        <v>30</v>
      </c>
      <c r="D26" s="73"/>
      <c r="E26" s="73"/>
      <c r="F26" s="73"/>
      <c r="G26" s="73" t="s">
        <v>233</v>
      </c>
      <c r="H26" s="33">
        <v>903050</v>
      </c>
      <c r="I26" s="13" t="e">
        <f>I27</f>
        <v>#REF!</v>
      </c>
      <c r="J26" s="13" t="e">
        <f>J27</f>
        <v>#REF!</v>
      </c>
    </row>
    <row r="27" spans="1:10" ht="39.75" customHeight="1">
      <c r="A27" s="67" t="s">
        <v>158</v>
      </c>
      <c r="B27" s="72" t="s">
        <v>183</v>
      </c>
      <c r="C27" s="75" t="s">
        <v>30</v>
      </c>
      <c r="D27" s="73" t="s">
        <v>19</v>
      </c>
      <c r="E27" s="73" t="s">
        <v>20</v>
      </c>
      <c r="F27" s="73"/>
      <c r="G27" s="73"/>
      <c r="H27" s="37">
        <v>903050</v>
      </c>
      <c r="I27" s="13" t="e">
        <f>I28</f>
        <v>#REF!</v>
      </c>
      <c r="J27" s="13" t="e">
        <f>J28</f>
        <v>#REF!</v>
      </c>
    </row>
    <row r="28" spans="1:10" ht="21.75" customHeight="1">
      <c r="A28" s="68" t="s">
        <v>26</v>
      </c>
      <c r="B28" s="72" t="s">
        <v>183</v>
      </c>
      <c r="C28" s="75" t="s">
        <v>30</v>
      </c>
      <c r="D28" s="75" t="s">
        <v>27</v>
      </c>
      <c r="E28" s="75" t="s">
        <v>20</v>
      </c>
      <c r="F28" s="75"/>
      <c r="G28" s="75"/>
      <c r="H28" s="37">
        <v>903050</v>
      </c>
      <c r="I28" s="16" t="e">
        <f>#REF!</f>
        <v>#REF!</v>
      </c>
      <c r="J28" s="16" t="e">
        <f>#REF!</f>
        <v>#REF!</v>
      </c>
    </row>
    <row r="29" spans="1:10" ht="24.75" customHeight="1">
      <c r="A29" s="68" t="s">
        <v>28</v>
      </c>
      <c r="B29" s="72" t="s">
        <v>183</v>
      </c>
      <c r="C29" s="75" t="s">
        <v>30</v>
      </c>
      <c r="D29" s="75" t="s">
        <v>29</v>
      </c>
      <c r="E29" s="75" t="s">
        <v>20</v>
      </c>
      <c r="F29" s="75"/>
      <c r="G29" s="75"/>
      <c r="H29" s="37">
        <v>903050</v>
      </c>
      <c r="I29" s="16">
        <f>I30</f>
        <v>15613.4</v>
      </c>
      <c r="J29" s="16">
        <f>J30</f>
        <v>15613.4</v>
      </c>
    </row>
    <row r="30" spans="1:10" ht="49.5" customHeight="1">
      <c r="A30" s="55" t="s">
        <v>187</v>
      </c>
      <c r="B30" s="72" t="s">
        <v>183</v>
      </c>
      <c r="C30" s="73" t="s">
        <v>30</v>
      </c>
      <c r="D30" s="73" t="s">
        <v>29</v>
      </c>
      <c r="E30" s="73" t="s">
        <v>186</v>
      </c>
      <c r="F30" s="73"/>
      <c r="G30" s="73"/>
      <c r="H30" s="35">
        <v>292500</v>
      </c>
      <c r="I30" s="18">
        <v>15613.4</v>
      </c>
      <c r="J30" s="18">
        <v>15613.4</v>
      </c>
    </row>
    <row r="31" spans="1:10" ht="27" customHeight="1">
      <c r="A31" s="55" t="s">
        <v>189</v>
      </c>
      <c r="B31" s="72" t="s">
        <v>183</v>
      </c>
      <c r="C31" s="73" t="s">
        <v>30</v>
      </c>
      <c r="D31" s="73" t="s">
        <v>29</v>
      </c>
      <c r="E31" s="73" t="s">
        <v>188</v>
      </c>
      <c r="F31" s="73"/>
      <c r="G31" s="73" t="s">
        <v>233</v>
      </c>
      <c r="H31" s="35">
        <v>543350</v>
      </c>
      <c r="I31" s="18"/>
      <c r="J31" s="18"/>
    </row>
    <row r="32" spans="1:14" ht="21.75" customHeight="1">
      <c r="A32" s="68" t="s">
        <v>31</v>
      </c>
      <c r="B32" s="72" t="s">
        <v>183</v>
      </c>
      <c r="C32" s="75" t="s">
        <v>30</v>
      </c>
      <c r="D32" s="73" t="s">
        <v>190</v>
      </c>
      <c r="E32" s="75" t="s">
        <v>20</v>
      </c>
      <c r="F32" s="75"/>
      <c r="G32" s="75"/>
      <c r="H32" s="37">
        <v>60000</v>
      </c>
      <c r="I32" s="20">
        <f>I37</f>
        <v>110</v>
      </c>
      <c r="J32" s="20">
        <f>J37</f>
        <v>110</v>
      </c>
      <c r="N32" s="50"/>
    </row>
    <row r="33" spans="1:10" ht="21" customHeight="1">
      <c r="A33" s="55" t="s">
        <v>191</v>
      </c>
      <c r="B33" s="72" t="s">
        <v>183</v>
      </c>
      <c r="C33" s="73" t="s">
        <v>30</v>
      </c>
      <c r="D33" s="73" t="s">
        <v>190</v>
      </c>
      <c r="E33" s="73" t="s">
        <v>192</v>
      </c>
      <c r="F33" s="73"/>
      <c r="G33" s="73"/>
      <c r="H33" s="37">
        <v>7200</v>
      </c>
      <c r="I33" s="18">
        <v>110</v>
      </c>
      <c r="J33" s="18">
        <v>110</v>
      </c>
    </row>
    <row r="34" spans="1:10" ht="43.5" customHeight="1">
      <c r="A34" s="89" t="s">
        <v>203</v>
      </c>
      <c r="B34" s="72" t="s">
        <v>183</v>
      </c>
      <c r="C34" s="73" t="s">
        <v>32</v>
      </c>
      <c r="D34" s="73"/>
      <c r="E34" s="73"/>
      <c r="F34" s="73"/>
      <c r="G34" s="73"/>
      <c r="H34" s="33">
        <v>65500</v>
      </c>
      <c r="I34" s="18">
        <v>110</v>
      </c>
      <c r="J34" s="18">
        <v>110</v>
      </c>
    </row>
    <row r="35" spans="1:10" ht="42" customHeight="1">
      <c r="A35" s="67" t="s">
        <v>158</v>
      </c>
      <c r="B35" s="72" t="s">
        <v>183</v>
      </c>
      <c r="C35" s="73" t="s">
        <v>32</v>
      </c>
      <c r="D35" s="73" t="s">
        <v>19</v>
      </c>
      <c r="E35" s="73" t="s">
        <v>20</v>
      </c>
      <c r="F35" s="73"/>
      <c r="G35" s="73"/>
      <c r="H35" s="37">
        <v>65500</v>
      </c>
      <c r="I35" s="18">
        <v>110</v>
      </c>
      <c r="J35" s="18">
        <v>110</v>
      </c>
    </row>
    <row r="36" spans="1:10" ht="21" customHeight="1">
      <c r="A36" s="68" t="s">
        <v>26</v>
      </c>
      <c r="B36" s="72" t="s">
        <v>183</v>
      </c>
      <c r="C36" s="73" t="s">
        <v>32</v>
      </c>
      <c r="D36" s="73" t="s">
        <v>27</v>
      </c>
      <c r="E36" s="73" t="s">
        <v>20</v>
      </c>
      <c r="F36" s="73"/>
      <c r="G36" s="73"/>
      <c r="H36" s="37">
        <v>65500</v>
      </c>
      <c r="I36" s="18">
        <v>110</v>
      </c>
      <c r="J36" s="18">
        <v>110</v>
      </c>
    </row>
    <row r="37" spans="1:10" ht="26.25" customHeight="1">
      <c r="A37" s="68" t="s">
        <v>28</v>
      </c>
      <c r="B37" s="72" t="s">
        <v>183</v>
      </c>
      <c r="C37" s="73" t="s">
        <v>32</v>
      </c>
      <c r="D37" s="73" t="s">
        <v>29</v>
      </c>
      <c r="E37" s="73" t="s">
        <v>20</v>
      </c>
      <c r="F37" s="73"/>
      <c r="G37" s="73"/>
      <c r="H37" s="37">
        <v>65500</v>
      </c>
      <c r="I37" s="18">
        <v>110</v>
      </c>
      <c r="J37" s="18">
        <v>110</v>
      </c>
    </row>
    <row r="38" spans="1:10" ht="12.75" customHeight="1" hidden="1">
      <c r="A38" s="70" t="s">
        <v>75</v>
      </c>
      <c r="B38" s="72" t="s">
        <v>159</v>
      </c>
      <c r="C38" s="75" t="s">
        <v>74</v>
      </c>
      <c r="D38" s="75"/>
      <c r="E38" s="75"/>
      <c r="F38" s="75"/>
      <c r="G38" s="75"/>
      <c r="H38" s="37">
        <v>270.7</v>
      </c>
      <c r="I38" s="13">
        <f>I39</f>
        <v>0</v>
      </c>
      <c r="J38" s="13">
        <f>J39</f>
        <v>0</v>
      </c>
    </row>
    <row r="39" spans="1:10" ht="12.75" customHeight="1" hidden="1">
      <c r="A39" s="69" t="s">
        <v>77</v>
      </c>
      <c r="B39" s="72" t="s">
        <v>159</v>
      </c>
      <c r="C39" s="75" t="s">
        <v>74</v>
      </c>
      <c r="D39" s="75" t="s">
        <v>76</v>
      </c>
      <c r="E39" s="75" t="s">
        <v>20</v>
      </c>
      <c r="F39" s="75"/>
      <c r="G39" s="75"/>
      <c r="H39" s="37">
        <v>270.7</v>
      </c>
      <c r="I39" s="16">
        <f>I40</f>
        <v>0</v>
      </c>
      <c r="J39" s="16">
        <f>J40</f>
        <v>0</v>
      </c>
    </row>
    <row r="40" spans="1:10" ht="12.75" customHeight="1" hidden="1">
      <c r="A40" s="67" t="s">
        <v>23</v>
      </c>
      <c r="B40" s="72" t="s">
        <v>159</v>
      </c>
      <c r="C40" s="73" t="s">
        <v>74</v>
      </c>
      <c r="D40" s="73" t="s">
        <v>76</v>
      </c>
      <c r="E40" s="73" t="s">
        <v>24</v>
      </c>
      <c r="F40" s="73"/>
      <c r="G40" s="73"/>
      <c r="H40" s="37">
        <v>270.7</v>
      </c>
      <c r="I40" s="18">
        <v>0</v>
      </c>
      <c r="J40" s="18">
        <v>0</v>
      </c>
    </row>
    <row r="41" spans="1:10" ht="12.75" customHeight="1" hidden="1">
      <c r="A41" s="70" t="s">
        <v>79</v>
      </c>
      <c r="B41" s="72" t="s">
        <v>159</v>
      </c>
      <c r="C41" s="75" t="s">
        <v>78</v>
      </c>
      <c r="D41" s="75"/>
      <c r="E41" s="75"/>
      <c r="F41" s="75"/>
      <c r="G41" s="75"/>
      <c r="H41" s="37">
        <v>270.7</v>
      </c>
      <c r="I41" s="13" t="e">
        <f>I42+#REF!</f>
        <v>#REF!</v>
      </c>
      <c r="J41" s="13" t="e">
        <f>J42+#REF!</f>
        <v>#REF!</v>
      </c>
    </row>
    <row r="42" spans="1:10" ht="12.75" customHeight="1" hidden="1">
      <c r="A42" s="69" t="s">
        <v>81</v>
      </c>
      <c r="B42" s="72" t="s">
        <v>159</v>
      </c>
      <c r="C42" s="75" t="s">
        <v>78</v>
      </c>
      <c r="D42" s="75" t="s">
        <v>80</v>
      </c>
      <c r="E42" s="75" t="s">
        <v>20</v>
      </c>
      <c r="F42" s="75"/>
      <c r="G42" s="75"/>
      <c r="H42" s="37">
        <v>270.7</v>
      </c>
      <c r="I42" s="16" t="e">
        <f>#REF!</f>
        <v>#REF!</v>
      </c>
      <c r="J42" s="16" t="e">
        <f>#REF!</f>
        <v>#REF!</v>
      </c>
    </row>
    <row r="43" spans="1:10" ht="50.25" customHeight="1" thickBot="1">
      <c r="A43" s="55" t="s">
        <v>187</v>
      </c>
      <c r="B43" s="72" t="s">
        <v>183</v>
      </c>
      <c r="C43" s="73" t="s">
        <v>32</v>
      </c>
      <c r="D43" s="73" t="s">
        <v>29</v>
      </c>
      <c r="E43" s="73" t="s">
        <v>186</v>
      </c>
      <c r="F43" s="73"/>
      <c r="G43" s="73"/>
      <c r="H43" s="37">
        <v>65500</v>
      </c>
      <c r="I43" s="18"/>
      <c r="J43" s="18"/>
    </row>
    <row r="44" spans="1:10" ht="27.75" customHeight="1" thickBot="1">
      <c r="A44" s="96" t="s">
        <v>79</v>
      </c>
      <c r="B44" s="72" t="s">
        <v>183</v>
      </c>
      <c r="C44" s="73" t="s">
        <v>78</v>
      </c>
      <c r="D44" s="73" t="s">
        <v>82</v>
      </c>
      <c r="E44" s="73" t="s">
        <v>20</v>
      </c>
      <c r="F44" s="73"/>
      <c r="G44" s="73"/>
      <c r="H44" s="33">
        <v>50000</v>
      </c>
      <c r="I44" s="18"/>
      <c r="J44" s="18"/>
    </row>
    <row r="45" spans="1:10" ht="40.5" customHeight="1">
      <c r="A45" s="67" t="s">
        <v>158</v>
      </c>
      <c r="B45" s="72" t="s">
        <v>183</v>
      </c>
      <c r="C45" s="73" t="s">
        <v>78</v>
      </c>
      <c r="D45" s="73" t="s">
        <v>82</v>
      </c>
      <c r="E45" s="73" t="s">
        <v>219</v>
      </c>
      <c r="F45" s="73"/>
      <c r="G45" s="73"/>
      <c r="H45" s="33">
        <v>50000</v>
      </c>
      <c r="I45" s="18"/>
      <c r="J45" s="18"/>
    </row>
    <row r="46" spans="1:10" ht="14.25" customHeight="1">
      <c r="A46" s="89" t="s">
        <v>33</v>
      </c>
      <c r="B46" s="72" t="s">
        <v>183</v>
      </c>
      <c r="C46" s="73" t="s">
        <v>34</v>
      </c>
      <c r="D46" s="73"/>
      <c r="E46" s="73"/>
      <c r="F46" s="73"/>
      <c r="G46" s="73"/>
      <c r="H46" s="84">
        <v>0</v>
      </c>
      <c r="I46" s="19">
        <f aca="true" t="shared" si="0" ref="I46:J48">I47</f>
        <v>500</v>
      </c>
      <c r="J46" s="19">
        <f t="shared" si="0"/>
        <v>500</v>
      </c>
    </row>
    <row r="47" spans="1:10" ht="12.75" customHeight="1">
      <c r="A47" s="67" t="s">
        <v>33</v>
      </c>
      <c r="B47" s="72" t="s">
        <v>183</v>
      </c>
      <c r="C47" s="73" t="s">
        <v>34</v>
      </c>
      <c r="D47" s="73" t="s">
        <v>35</v>
      </c>
      <c r="E47" s="73" t="s">
        <v>20</v>
      </c>
      <c r="F47" s="73"/>
      <c r="G47" s="73"/>
      <c r="H47" s="84">
        <v>0</v>
      </c>
      <c r="I47" s="19">
        <f t="shared" si="0"/>
        <v>500</v>
      </c>
      <c r="J47" s="19">
        <f t="shared" si="0"/>
        <v>500</v>
      </c>
    </row>
    <row r="48" spans="1:10" ht="13.5" customHeight="1">
      <c r="A48" s="67" t="s">
        <v>36</v>
      </c>
      <c r="B48" s="72" t="s">
        <v>183</v>
      </c>
      <c r="C48" s="73" t="s">
        <v>34</v>
      </c>
      <c r="D48" s="73" t="s">
        <v>37</v>
      </c>
      <c r="E48" s="73" t="s">
        <v>20</v>
      </c>
      <c r="F48" s="73"/>
      <c r="G48" s="73"/>
      <c r="H48" s="79">
        <v>0</v>
      </c>
      <c r="I48" s="20">
        <f t="shared" si="0"/>
        <v>500</v>
      </c>
      <c r="J48" s="20">
        <f t="shared" si="0"/>
        <v>500</v>
      </c>
    </row>
    <row r="49" spans="1:10" ht="13.5" customHeight="1">
      <c r="A49" s="55" t="s">
        <v>191</v>
      </c>
      <c r="B49" s="72" t="s">
        <v>183</v>
      </c>
      <c r="C49" s="73" t="s">
        <v>34</v>
      </c>
      <c r="D49" s="73" t="s">
        <v>37</v>
      </c>
      <c r="E49" s="73" t="s">
        <v>192</v>
      </c>
      <c r="F49" s="73"/>
      <c r="G49" s="73"/>
      <c r="H49" s="78">
        <v>0</v>
      </c>
      <c r="I49" s="18">
        <v>500</v>
      </c>
      <c r="J49" s="18">
        <v>500</v>
      </c>
    </row>
    <row r="50" spans="1:10" ht="12.75" customHeight="1">
      <c r="A50" s="89" t="s">
        <v>40</v>
      </c>
      <c r="B50" s="72" t="s">
        <v>183</v>
      </c>
      <c r="C50" s="73" t="s">
        <v>41</v>
      </c>
      <c r="D50" s="73"/>
      <c r="E50" s="73"/>
      <c r="F50" s="73"/>
      <c r="G50" s="73"/>
      <c r="H50" s="33">
        <v>32700</v>
      </c>
      <c r="I50" s="19" t="e">
        <f>I51+#REF!+#REF!+I56</f>
        <v>#REF!</v>
      </c>
      <c r="J50" s="19" t="e">
        <f>J51+#REF!+#REF!+J56</f>
        <v>#REF!</v>
      </c>
    </row>
    <row r="51" spans="1:10" ht="41.25" customHeight="1">
      <c r="A51" s="67" t="s">
        <v>158</v>
      </c>
      <c r="B51" s="72" t="s">
        <v>183</v>
      </c>
      <c r="C51" s="73" t="s">
        <v>41</v>
      </c>
      <c r="D51" s="73" t="s">
        <v>19</v>
      </c>
      <c r="E51" s="73" t="s">
        <v>20</v>
      </c>
      <c r="F51" s="73"/>
      <c r="G51" s="73"/>
      <c r="H51" s="16">
        <v>32700</v>
      </c>
      <c r="I51" s="19" t="e">
        <f>I52+#REF!+#REF!+I57</f>
        <v>#REF!</v>
      </c>
      <c r="J51" s="19" t="e">
        <f>J52+#REF!+#REF!+J57</f>
        <v>#REF!</v>
      </c>
    </row>
    <row r="52" spans="1:10" ht="12.75" customHeight="1" hidden="1">
      <c r="A52" s="69" t="s">
        <v>84</v>
      </c>
      <c r="B52" s="72" t="s">
        <v>159</v>
      </c>
      <c r="C52" s="75" t="s">
        <v>41</v>
      </c>
      <c r="D52" s="75" t="s">
        <v>83</v>
      </c>
      <c r="E52" s="75" t="s">
        <v>20</v>
      </c>
      <c r="F52" s="75"/>
      <c r="G52" s="75"/>
      <c r="H52" s="37"/>
      <c r="I52" s="20">
        <f>I53</f>
        <v>0</v>
      </c>
      <c r="J52" s="20">
        <f>J53</f>
        <v>0</v>
      </c>
    </row>
    <row r="53" spans="1:10" ht="12.75" customHeight="1" hidden="1">
      <c r="A53" s="67" t="s">
        <v>23</v>
      </c>
      <c r="B53" s="72" t="s">
        <v>159</v>
      </c>
      <c r="C53" s="73" t="s">
        <v>41</v>
      </c>
      <c r="D53" s="73" t="s">
        <v>83</v>
      </c>
      <c r="E53" s="73" t="s">
        <v>24</v>
      </c>
      <c r="F53" s="73"/>
      <c r="G53" s="73"/>
      <c r="H53" s="16">
        <v>141</v>
      </c>
      <c r="I53" s="18">
        <v>0</v>
      </c>
      <c r="J53" s="18">
        <v>0</v>
      </c>
    </row>
    <row r="54" spans="1:10" ht="17.25" customHeight="1">
      <c r="A54" s="68" t="s">
        <v>26</v>
      </c>
      <c r="B54" s="72" t="s">
        <v>183</v>
      </c>
      <c r="C54" s="73" t="s">
        <v>41</v>
      </c>
      <c r="D54" s="73" t="s">
        <v>27</v>
      </c>
      <c r="E54" s="73" t="s">
        <v>20</v>
      </c>
      <c r="F54" s="73"/>
      <c r="G54" s="73"/>
      <c r="H54" s="16">
        <v>32700</v>
      </c>
      <c r="I54" s="18">
        <v>90.3</v>
      </c>
      <c r="J54" s="18">
        <v>93.5</v>
      </c>
    </row>
    <row r="55" spans="1:10" ht="12.75" customHeight="1" hidden="1">
      <c r="A55" s="69" t="s">
        <v>160</v>
      </c>
      <c r="B55" s="72" t="s">
        <v>159</v>
      </c>
      <c r="C55" s="75" t="s">
        <v>41</v>
      </c>
      <c r="D55" s="75" t="s">
        <v>161</v>
      </c>
      <c r="E55" s="75" t="s">
        <v>20</v>
      </c>
      <c r="F55" s="75"/>
      <c r="G55" s="75"/>
      <c r="H55" s="36">
        <v>141</v>
      </c>
      <c r="I55" s="18">
        <f>I56</f>
        <v>0</v>
      </c>
      <c r="J55" s="18">
        <f>J56</f>
        <v>0</v>
      </c>
    </row>
    <row r="56" spans="1:10" ht="12.75" customHeight="1" hidden="1">
      <c r="A56" s="55" t="s">
        <v>23</v>
      </c>
      <c r="B56" s="72" t="s">
        <v>159</v>
      </c>
      <c r="C56" s="73" t="s">
        <v>41</v>
      </c>
      <c r="D56" s="73" t="s">
        <v>161</v>
      </c>
      <c r="E56" s="73" t="s">
        <v>24</v>
      </c>
      <c r="F56" s="73"/>
      <c r="G56" s="73"/>
      <c r="H56" s="37">
        <v>141</v>
      </c>
      <c r="I56" s="18">
        <v>0</v>
      </c>
      <c r="J56" s="18">
        <v>0</v>
      </c>
    </row>
    <row r="57" spans="1:10" ht="22.5" customHeight="1">
      <c r="A57" s="55" t="s">
        <v>28</v>
      </c>
      <c r="B57" s="72" t="s">
        <v>183</v>
      </c>
      <c r="C57" s="73" t="s">
        <v>41</v>
      </c>
      <c r="D57" s="73" t="s">
        <v>29</v>
      </c>
      <c r="E57" s="75" t="s">
        <v>20</v>
      </c>
      <c r="F57" s="75"/>
      <c r="G57" s="75"/>
      <c r="H57" s="78">
        <v>32700</v>
      </c>
      <c r="I57" s="16">
        <f>I67</f>
        <v>108</v>
      </c>
      <c r="J57" s="16">
        <f>J67</f>
        <v>108</v>
      </c>
    </row>
    <row r="58" spans="1:10" ht="52.5" customHeight="1">
      <c r="A58" s="55" t="s">
        <v>187</v>
      </c>
      <c r="B58" s="72" t="s">
        <v>183</v>
      </c>
      <c r="C58" s="73" t="s">
        <v>41</v>
      </c>
      <c r="D58" s="73" t="s">
        <v>29</v>
      </c>
      <c r="E58" s="73" t="s">
        <v>186</v>
      </c>
      <c r="F58" s="73"/>
      <c r="G58" s="73"/>
      <c r="H58" s="78">
        <v>32700</v>
      </c>
      <c r="I58" s="16"/>
      <c r="J58" s="16"/>
    </row>
    <row r="59" spans="1:10" ht="18" customHeight="1">
      <c r="A59" s="68" t="s">
        <v>185</v>
      </c>
      <c r="B59" s="72" t="s">
        <v>183</v>
      </c>
      <c r="C59" s="73" t="s">
        <v>41</v>
      </c>
      <c r="D59" s="73" t="s">
        <v>184</v>
      </c>
      <c r="E59" s="73" t="s">
        <v>20</v>
      </c>
      <c r="F59" s="73"/>
      <c r="G59" s="73"/>
      <c r="H59" s="78">
        <v>0</v>
      </c>
      <c r="I59" s="16"/>
      <c r="J59" s="16"/>
    </row>
    <row r="60" spans="1:10" ht="52.5" customHeight="1">
      <c r="A60" s="55" t="s">
        <v>187</v>
      </c>
      <c r="B60" s="72" t="s">
        <v>183</v>
      </c>
      <c r="C60" s="73" t="s">
        <v>41</v>
      </c>
      <c r="D60" s="73" t="s">
        <v>184</v>
      </c>
      <c r="E60" s="73" t="s">
        <v>186</v>
      </c>
      <c r="F60" s="73"/>
      <c r="G60" s="73"/>
      <c r="H60" s="78">
        <v>0</v>
      </c>
      <c r="I60" s="18">
        <v>108</v>
      </c>
      <c r="J60" s="18">
        <v>108</v>
      </c>
    </row>
    <row r="61" spans="1:10" ht="20.25" customHeight="1">
      <c r="A61" s="65" t="s">
        <v>162</v>
      </c>
      <c r="B61" s="85" t="s">
        <v>183</v>
      </c>
      <c r="C61" s="85" t="s">
        <v>42</v>
      </c>
      <c r="D61" s="85"/>
      <c r="E61" s="85"/>
      <c r="F61" s="85"/>
      <c r="G61" s="85" t="s">
        <v>231</v>
      </c>
      <c r="H61" s="86">
        <v>86640</v>
      </c>
      <c r="I61" s="18">
        <v>108</v>
      </c>
      <c r="J61" s="18">
        <v>108</v>
      </c>
    </row>
    <row r="62" spans="1:10" ht="21" customHeight="1">
      <c r="A62" s="55" t="s">
        <v>43</v>
      </c>
      <c r="B62" s="72" t="s">
        <v>183</v>
      </c>
      <c r="C62" s="73" t="s">
        <v>44</v>
      </c>
      <c r="D62" s="73"/>
      <c r="E62" s="73"/>
      <c r="F62" s="73"/>
      <c r="G62" s="73" t="s">
        <v>231</v>
      </c>
      <c r="H62" s="37">
        <v>86640</v>
      </c>
      <c r="I62" s="18">
        <v>108</v>
      </c>
      <c r="J62" s="18">
        <v>108</v>
      </c>
    </row>
    <row r="63" spans="1:10" ht="20.25" customHeight="1">
      <c r="A63" s="55" t="s">
        <v>163</v>
      </c>
      <c r="B63" s="72" t="s">
        <v>183</v>
      </c>
      <c r="C63" s="73" t="s">
        <v>44</v>
      </c>
      <c r="D63" s="73" t="s">
        <v>89</v>
      </c>
      <c r="E63" s="73" t="s">
        <v>20</v>
      </c>
      <c r="F63" s="73"/>
      <c r="G63" s="73" t="s">
        <v>231</v>
      </c>
      <c r="H63" s="37">
        <v>86640</v>
      </c>
      <c r="I63" s="18">
        <v>108</v>
      </c>
      <c r="J63" s="18">
        <v>108</v>
      </c>
    </row>
    <row r="64" spans="1:10" ht="30" customHeight="1">
      <c r="A64" s="55" t="s">
        <v>206</v>
      </c>
      <c r="B64" s="72" t="s">
        <v>183</v>
      </c>
      <c r="C64" s="73" t="s">
        <v>44</v>
      </c>
      <c r="D64" s="73" t="s">
        <v>193</v>
      </c>
      <c r="E64" s="73" t="s">
        <v>20</v>
      </c>
      <c r="F64" s="73"/>
      <c r="G64" s="73" t="s">
        <v>231</v>
      </c>
      <c r="H64" s="37">
        <v>86640</v>
      </c>
      <c r="I64" s="18">
        <v>108</v>
      </c>
      <c r="J64" s="18">
        <v>108</v>
      </c>
    </row>
    <row r="65" spans="1:10" ht="50.25" customHeight="1">
      <c r="A65" s="55" t="s">
        <v>187</v>
      </c>
      <c r="B65" s="72" t="s">
        <v>183</v>
      </c>
      <c r="C65" s="73" t="s">
        <v>44</v>
      </c>
      <c r="D65" s="73" t="s">
        <v>193</v>
      </c>
      <c r="E65" s="73" t="s">
        <v>186</v>
      </c>
      <c r="F65" s="73"/>
      <c r="G65" s="73"/>
      <c r="H65" s="37">
        <v>78100</v>
      </c>
      <c r="I65" s="18"/>
      <c r="J65" s="18"/>
    </row>
    <row r="66" spans="1:10" ht="27" customHeight="1">
      <c r="A66" s="55" t="s">
        <v>189</v>
      </c>
      <c r="B66" s="72" t="s">
        <v>183</v>
      </c>
      <c r="C66" s="73" t="s">
        <v>44</v>
      </c>
      <c r="D66" s="73" t="s">
        <v>193</v>
      </c>
      <c r="E66" s="73" t="s">
        <v>188</v>
      </c>
      <c r="F66" s="73"/>
      <c r="G66" s="73" t="s">
        <v>231</v>
      </c>
      <c r="H66" s="37">
        <v>8540</v>
      </c>
      <c r="I66" s="18">
        <v>108</v>
      </c>
      <c r="J66" s="18">
        <v>108</v>
      </c>
    </row>
    <row r="67" spans="1:10" ht="29.25" customHeight="1">
      <c r="A67" s="65" t="s">
        <v>164</v>
      </c>
      <c r="B67" s="85" t="s">
        <v>183</v>
      </c>
      <c r="C67" s="85" t="s">
        <v>46</v>
      </c>
      <c r="D67" s="85"/>
      <c r="E67" s="85"/>
      <c r="F67" s="85"/>
      <c r="G67" s="85"/>
      <c r="H67" s="86">
        <v>908800</v>
      </c>
      <c r="I67" s="18">
        <v>108</v>
      </c>
      <c r="J67" s="18">
        <v>108</v>
      </c>
    </row>
    <row r="68" spans="1:10" ht="21" customHeight="1">
      <c r="A68" s="71" t="s">
        <v>141</v>
      </c>
      <c r="B68" s="72" t="s">
        <v>183</v>
      </c>
      <c r="C68" s="75" t="s">
        <v>49</v>
      </c>
      <c r="D68" s="75"/>
      <c r="E68" s="75"/>
      <c r="F68" s="75"/>
      <c r="G68" s="75"/>
      <c r="H68" s="43">
        <v>908800</v>
      </c>
      <c r="I68" s="18"/>
      <c r="J68" s="18"/>
    </row>
    <row r="69" spans="1:10" ht="30.75" customHeight="1">
      <c r="A69" s="67" t="s">
        <v>139</v>
      </c>
      <c r="B69" s="72" t="s">
        <v>183</v>
      </c>
      <c r="C69" s="73" t="s">
        <v>49</v>
      </c>
      <c r="D69" s="73" t="s">
        <v>47</v>
      </c>
      <c r="E69" s="73" t="s">
        <v>20</v>
      </c>
      <c r="F69" s="73"/>
      <c r="G69" s="73"/>
      <c r="H69" s="44">
        <v>908800</v>
      </c>
      <c r="I69" s="18"/>
      <c r="J69" s="18"/>
    </row>
    <row r="70" spans="1:10" ht="18.75" customHeight="1">
      <c r="A70" s="67" t="s">
        <v>140</v>
      </c>
      <c r="B70" s="72" t="s">
        <v>183</v>
      </c>
      <c r="C70" s="75" t="s">
        <v>49</v>
      </c>
      <c r="D70" s="75" t="s">
        <v>48</v>
      </c>
      <c r="E70" s="75" t="s">
        <v>20</v>
      </c>
      <c r="F70" s="75"/>
      <c r="G70" s="75"/>
      <c r="H70" s="39">
        <v>908800</v>
      </c>
      <c r="I70" s="18"/>
      <c r="J70" s="18"/>
    </row>
    <row r="71" spans="1:10" ht="51" customHeight="1">
      <c r="A71" s="55" t="s">
        <v>187</v>
      </c>
      <c r="B71" s="72" t="s">
        <v>183</v>
      </c>
      <c r="C71" s="73" t="s">
        <v>49</v>
      </c>
      <c r="D71" s="73" t="s">
        <v>48</v>
      </c>
      <c r="E71" s="73" t="s">
        <v>186</v>
      </c>
      <c r="F71" s="73"/>
      <c r="G71" s="73"/>
      <c r="H71" s="40">
        <v>586300</v>
      </c>
      <c r="I71" s="18"/>
      <c r="J71" s="18"/>
    </row>
    <row r="72" spans="1:10" ht="28.5" customHeight="1">
      <c r="A72" s="55" t="s">
        <v>189</v>
      </c>
      <c r="B72" s="72" t="s">
        <v>183</v>
      </c>
      <c r="C72" s="73" t="s">
        <v>49</v>
      </c>
      <c r="D72" s="73" t="s">
        <v>48</v>
      </c>
      <c r="E72" s="73" t="s">
        <v>188</v>
      </c>
      <c r="F72" s="73"/>
      <c r="G72" s="73"/>
      <c r="H72" s="40">
        <v>322500</v>
      </c>
      <c r="I72" s="18"/>
      <c r="J72" s="18"/>
    </row>
    <row r="73" spans="1:10" ht="19.5" customHeight="1">
      <c r="A73" s="95" t="s">
        <v>194</v>
      </c>
      <c r="B73" s="93" t="s">
        <v>183</v>
      </c>
      <c r="C73" s="94" t="s">
        <v>142</v>
      </c>
      <c r="D73" s="94"/>
      <c r="E73" s="94"/>
      <c r="F73" s="94"/>
      <c r="G73" s="94" t="s">
        <v>235</v>
      </c>
      <c r="H73" s="94" t="s">
        <v>243</v>
      </c>
      <c r="I73" s="18"/>
      <c r="J73" s="18"/>
    </row>
    <row r="74" spans="1:10" ht="36" customHeight="1">
      <c r="A74" s="55" t="s">
        <v>166</v>
      </c>
      <c r="B74" s="72" t="s">
        <v>183</v>
      </c>
      <c r="C74" s="75" t="s">
        <v>142</v>
      </c>
      <c r="D74" s="75" t="s">
        <v>54</v>
      </c>
      <c r="E74" s="75" t="s">
        <v>20</v>
      </c>
      <c r="F74" s="75"/>
      <c r="G74" s="75" t="s">
        <v>235</v>
      </c>
      <c r="H74" s="75" t="s">
        <v>243</v>
      </c>
      <c r="I74" s="18"/>
      <c r="J74" s="18"/>
    </row>
    <row r="75" spans="1:10" ht="36" customHeight="1">
      <c r="A75" s="55" t="s">
        <v>195</v>
      </c>
      <c r="B75" s="72" t="s">
        <v>183</v>
      </c>
      <c r="C75" s="73" t="s">
        <v>142</v>
      </c>
      <c r="D75" s="73" t="s">
        <v>55</v>
      </c>
      <c r="E75" s="73" t="s">
        <v>20</v>
      </c>
      <c r="F75" s="73"/>
      <c r="G75" s="73" t="s">
        <v>235</v>
      </c>
      <c r="H75" s="73" t="s">
        <v>243</v>
      </c>
      <c r="I75" s="18"/>
      <c r="J75" s="18"/>
    </row>
    <row r="76" spans="1:13" ht="25.5" customHeight="1">
      <c r="A76" s="55" t="s">
        <v>189</v>
      </c>
      <c r="B76" s="72" t="s">
        <v>183</v>
      </c>
      <c r="C76" s="75" t="s">
        <v>142</v>
      </c>
      <c r="D76" s="73" t="s">
        <v>55</v>
      </c>
      <c r="E76" s="73" t="s">
        <v>188</v>
      </c>
      <c r="F76" s="73"/>
      <c r="G76" s="73" t="s">
        <v>235</v>
      </c>
      <c r="H76" s="40">
        <v>1383200</v>
      </c>
      <c r="I76" s="18"/>
      <c r="J76" s="18"/>
      <c r="M76" s="46"/>
    </row>
    <row r="77" spans="1:13" ht="25.5" customHeight="1">
      <c r="A77" s="65" t="s">
        <v>165</v>
      </c>
      <c r="B77" s="85" t="s">
        <v>183</v>
      </c>
      <c r="C77" s="85" t="s">
        <v>109</v>
      </c>
      <c r="D77" s="85"/>
      <c r="E77" s="85"/>
      <c r="F77" s="85"/>
      <c r="G77" s="85" t="s">
        <v>51</v>
      </c>
      <c r="H77" s="85" t="s">
        <v>244</v>
      </c>
      <c r="I77" s="18"/>
      <c r="J77" s="18"/>
      <c r="M77" s="46"/>
    </row>
    <row r="78" spans="1:10" ht="21" customHeight="1">
      <c r="A78" s="68" t="s">
        <v>207</v>
      </c>
      <c r="B78" s="72" t="s">
        <v>183</v>
      </c>
      <c r="C78" s="75" t="s">
        <v>50</v>
      </c>
      <c r="D78" s="73" t="s">
        <v>51</v>
      </c>
      <c r="E78" s="73" t="s">
        <v>20</v>
      </c>
      <c r="F78" s="73"/>
      <c r="G78" s="73" t="s">
        <v>51</v>
      </c>
      <c r="H78" s="73" t="s">
        <v>244</v>
      </c>
      <c r="I78" s="13" t="e">
        <f>#REF!</f>
        <v>#REF!</v>
      </c>
      <c r="J78" s="13" t="e">
        <f>#REF!</f>
        <v>#REF!</v>
      </c>
    </row>
    <row r="79" spans="1:10" ht="15.75" customHeight="1">
      <c r="A79" s="68" t="s">
        <v>52</v>
      </c>
      <c r="B79" s="72" t="s">
        <v>183</v>
      </c>
      <c r="C79" s="75" t="s">
        <v>50</v>
      </c>
      <c r="D79" s="73" t="s">
        <v>53</v>
      </c>
      <c r="E79" s="73" t="s">
        <v>20</v>
      </c>
      <c r="F79" s="73"/>
      <c r="G79" s="33">
        <v>600000</v>
      </c>
      <c r="H79" s="33">
        <v>880750</v>
      </c>
      <c r="I79" s="13"/>
      <c r="J79" s="13"/>
    </row>
    <row r="80" spans="1:10" ht="28.5" customHeight="1">
      <c r="A80" s="55" t="s">
        <v>189</v>
      </c>
      <c r="B80" s="72" t="s">
        <v>183</v>
      </c>
      <c r="C80" s="75" t="s">
        <v>50</v>
      </c>
      <c r="D80" s="73" t="s">
        <v>53</v>
      </c>
      <c r="E80" s="73" t="s">
        <v>188</v>
      </c>
      <c r="F80" s="73"/>
      <c r="G80" s="37">
        <v>600000</v>
      </c>
      <c r="H80" s="37">
        <v>880750</v>
      </c>
      <c r="I80" s="13"/>
      <c r="J80" s="13"/>
    </row>
    <row r="81" spans="1:10" ht="16.5" customHeight="1">
      <c r="A81" s="69" t="s">
        <v>128</v>
      </c>
      <c r="B81" s="72" t="s">
        <v>183</v>
      </c>
      <c r="C81" s="75" t="s">
        <v>50</v>
      </c>
      <c r="D81" s="75" t="s">
        <v>56</v>
      </c>
      <c r="E81" s="75" t="s">
        <v>20</v>
      </c>
      <c r="F81" s="75"/>
      <c r="G81" s="75"/>
      <c r="H81" s="75" t="s">
        <v>224</v>
      </c>
      <c r="I81" s="13"/>
      <c r="J81" s="13"/>
    </row>
    <row r="82" spans="1:10" ht="24.75" customHeight="1">
      <c r="A82" s="55" t="s">
        <v>189</v>
      </c>
      <c r="B82" s="72" t="s">
        <v>183</v>
      </c>
      <c r="C82" s="75" t="s">
        <v>50</v>
      </c>
      <c r="D82" s="73" t="s">
        <v>56</v>
      </c>
      <c r="E82" s="73" t="s">
        <v>188</v>
      </c>
      <c r="F82" s="73"/>
      <c r="G82" s="73"/>
      <c r="H82" s="73" t="s">
        <v>224</v>
      </c>
      <c r="I82" s="13"/>
      <c r="J82" s="13"/>
    </row>
    <row r="83" spans="1:10" ht="24.75" customHeight="1">
      <c r="A83" s="69" t="s">
        <v>129</v>
      </c>
      <c r="B83" s="72" t="s">
        <v>183</v>
      </c>
      <c r="C83" s="73" t="s">
        <v>50</v>
      </c>
      <c r="D83" s="73" t="s">
        <v>57</v>
      </c>
      <c r="E83" s="73" t="s">
        <v>20</v>
      </c>
      <c r="F83" s="73"/>
      <c r="G83" s="37"/>
      <c r="H83" s="37">
        <v>0</v>
      </c>
      <c r="I83" s="13"/>
      <c r="J83" s="13"/>
    </row>
    <row r="84" spans="1:10" ht="24.75" customHeight="1">
      <c r="A84" s="55" t="s">
        <v>189</v>
      </c>
      <c r="B84" s="72" t="s">
        <v>183</v>
      </c>
      <c r="C84" s="75" t="s">
        <v>50</v>
      </c>
      <c r="D84" s="73" t="s">
        <v>57</v>
      </c>
      <c r="E84" s="73" t="s">
        <v>188</v>
      </c>
      <c r="F84" s="73"/>
      <c r="G84" s="36"/>
      <c r="H84" s="36">
        <v>0</v>
      </c>
      <c r="I84" s="13"/>
      <c r="J84" s="13"/>
    </row>
    <row r="85" spans="1:10" ht="12.75" customHeight="1" hidden="1">
      <c r="A85" s="58" t="s">
        <v>143</v>
      </c>
      <c r="B85" s="72" t="s">
        <v>159</v>
      </c>
      <c r="C85" s="75" t="s">
        <v>142</v>
      </c>
      <c r="D85" s="75"/>
      <c r="E85" s="75"/>
      <c r="F85" s="75"/>
      <c r="G85" s="75"/>
      <c r="H85" s="79"/>
      <c r="I85" s="19">
        <f>I86</f>
        <v>0</v>
      </c>
      <c r="J85" s="19">
        <f>J86</f>
        <v>0</v>
      </c>
    </row>
    <row r="86" spans="1:10" ht="12.75" customHeight="1" hidden="1">
      <c r="A86" s="56" t="s">
        <v>145</v>
      </c>
      <c r="B86" s="72" t="s">
        <v>159</v>
      </c>
      <c r="C86" s="75" t="s">
        <v>142</v>
      </c>
      <c r="D86" s="75" t="s">
        <v>144</v>
      </c>
      <c r="E86" s="75" t="s">
        <v>20</v>
      </c>
      <c r="F86" s="75"/>
      <c r="G86" s="75"/>
      <c r="H86" s="79"/>
      <c r="I86" s="20">
        <f>I87</f>
        <v>0</v>
      </c>
      <c r="J86" s="20">
        <f>J87</f>
        <v>0</v>
      </c>
    </row>
    <row r="87" spans="1:10" ht="12.75" customHeight="1" hidden="1">
      <c r="A87" s="54" t="s">
        <v>116</v>
      </c>
      <c r="B87" s="72" t="s">
        <v>159</v>
      </c>
      <c r="C87" s="73" t="s">
        <v>142</v>
      </c>
      <c r="D87" s="73" t="s">
        <v>144</v>
      </c>
      <c r="E87" s="73" t="s">
        <v>115</v>
      </c>
      <c r="F87" s="73"/>
      <c r="G87" s="73"/>
      <c r="H87" s="78"/>
      <c r="I87" s="18">
        <v>0</v>
      </c>
      <c r="J87" s="18">
        <v>0</v>
      </c>
    </row>
    <row r="88" spans="1:10" ht="12.75" customHeight="1" hidden="1">
      <c r="A88" s="58" t="s">
        <v>147</v>
      </c>
      <c r="B88" s="72" t="s">
        <v>159</v>
      </c>
      <c r="C88" s="75" t="s">
        <v>146</v>
      </c>
      <c r="D88" s="75"/>
      <c r="E88" s="75"/>
      <c r="F88" s="75"/>
      <c r="G88" s="75"/>
      <c r="H88" s="77"/>
      <c r="I88" s="13">
        <f>I89</f>
        <v>0</v>
      </c>
      <c r="J88" s="13">
        <f>J89</f>
        <v>0</v>
      </c>
    </row>
    <row r="89" spans="1:10" ht="12.75" customHeight="1" hidden="1">
      <c r="A89" s="56" t="s">
        <v>149</v>
      </c>
      <c r="B89" s="72" t="s">
        <v>159</v>
      </c>
      <c r="C89" s="75" t="s">
        <v>146</v>
      </c>
      <c r="D89" s="75" t="s">
        <v>148</v>
      </c>
      <c r="E89" s="75" t="s">
        <v>20</v>
      </c>
      <c r="F89" s="75"/>
      <c r="G89" s="75"/>
      <c r="H89" s="77"/>
      <c r="I89" s="16">
        <f>I90</f>
        <v>0</v>
      </c>
      <c r="J89" s="16">
        <f>J90</f>
        <v>0</v>
      </c>
    </row>
    <row r="90" spans="1:10" ht="12.75" customHeight="1" hidden="1">
      <c r="A90" s="53" t="s">
        <v>23</v>
      </c>
      <c r="B90" s="72" t="s">
        <v>159</v>
      </c>
      <c r="C90" s="73" t="s">
        <v>146</v>
      </c>
      <c r="D90" s="73" t="s">
        <v>148</v>
      </c>
      <c r="E90" s="73" t="s">
        <v>24</v>
      </c>
      <c r="F90" s="73"/>
      <c r="G90" s="73"/>
      <c r="H90" s="78"/>
      <c r="I90" s="18">
        <v>0</v>
      </c>
      <c r="J90" s="18">
        <v>0</v>
      </c>
    </row>
    <row r="91" spans="1:12" ht="21" customHeight="1">
      <c r="A91" s="66" t="s">
        <v>60</v>
      </c>
      <c r="B91" s="85" t="s">
        <v>183</v>
      </c>
      <c r="C91" s="87"/>
      <c r="D91" s="85"/>
      <c r="E91" s="85"/>
      <c r="F91" s="85"/>
      <c r="G91" s="85" t="s">
        <v>236</v>
      </c>
      <c r="H91" s="86">
        <v>1690300</v>
      </c>
      <c r="I91" s="18">
        <v>600</v>
      </c>
      <c r="J91" s="18">
        <v>600</v>
      </c>
      <c r="L91" s="50"/>
    </row>
    <row r="92" spans="1:10" ht="12.75" customHeight="1" hidden="1">
      <c r="A92" s="59" t="s">
        <v>112</v>
      </c>
      <c r="B92" s="72" t="s">
        <v>159</v>
      </c>
      <c r="C92" s="75" t="s">
        <v>111</v>
      </c>
      <c r="D92" s="75"/>
      <c r="E92" s="75"/>
      <c r="F92" s="75"/>
      <c r="G92" s="75"/>
      <c r="H92" s="77"/>
      <c r="I92" s="13">
        <f>I93+I95+I97</f>
        <v>0</v>
      </c>
      <c r="J92" s="13">
        <f>J93+J95+J97</f>
        <v>0</v>
      </c>
    </row>
    <row r="93" spans="1:10" ht="12.75" customHeight="1" hidden="1">
      <c r="A93" s="60" t="s">
        <v>114</v>
      </c>
      <c r="B93" s="72" t="s">
        <v>159</v>
      </c>
      <c r="C93" s="75" t="s">
        <v>111</v>
      </c>
      <c r="D93" s="75" t="s">
        <v>113</v>
      </c>
      <c r="E93" s="75" t="s">
        <v>20</v>
      </c>
      <c r="F93" s="75"/>
      <c r="G93" s="75"/>
      <c r="H93" s="77"/>
      <c r="I93" s="16">
        <f>I94</f>
        <v>0</v>
      </c>
      <c r="J93" s="16">
        <f>J94</f>
        <v>0</v>
      </c>
    </row>
    <row r="94" spans="1:10" ht="12.75" customHeight="1" hidden="1">
      <c r="A94" s="53" t="s">
        <v>116</v>
      </c>
      <c r="B94" s="72" t="s">
        <v>159</v>
      </c>
      <c r="C94" s="73" t="s">
        <v>111</v>
      </c>
      <c r="D94" s="73" t="s">
        <v>113</v>
      </c>
      <c r="E94" s="73" t="s">
        <v>115</v>
      </c>
      <c r="F94" s="73"/>
      <c r="G94" s="73"/>
      <c r="H94" s="78"/>
      <c r="I94" s="18"/>
      <c r="J94" s="18"/>
    </row>
    <row r="95" spans="1:10" ht="12.75" customHeight="1" hidden="1">
      <c r="A95" s="60" t="s">
        <v>120</v>
      </c>
      <c r="B95" s="72" t="s">
        <v>159</v>
      </c>
      <c r="C95" s="75" t="s">
        <v>111</v>
      </c>
      <c r="D95" s="75" t="s">
        <v>119</v>
      </c>
      <c r="E95" s="75" t="s">
        <v>20</v>
      </c>
      <c r="F95" s="75"/>
      <c r="G95" s="75"/>
      <c r="H95" s="77"/>
      <c r="I95" s="16">
        <f>I96</f>
        <v>0</v>
      </c>
      <c r="J95" s="16">
        <f>J96</f>
        <v>0</v>
      </c>
    </row>
    <row r="96" spans="1:10" ht="12.75" customHeight="1" hidden="1">
      <c r="A96" s="53" t="s">
        <v>114</v>
      </c>
      <c r="B96" s="72" t="s">
        <v>159</v>
      </c>
      <c r="C96" s="73" t="s">
        <v>111</v>
      </c>
      <c r="D96" s="73" t="s">
        <v>119</v>
      </c>
      <c r="E96" s="73" t="s">
        <v>115</v>
      </c>
      <c r="F96" s="73"/>
      <c r="G96" s="73"/>
      <c r="H96" s="78"/>
      <c r="I96" s="18"/>
      <c r="J96" s="18"/>
    </row>
    <row r="97" spans="1:10" ht="12.75" customHeight="1" hidden="1">
      <c r="A97" s="60" t="s">
        <v>118</v>
      </c>
      <c r="B97" s="72" t="s">
        <v>159</v>
      </c>
      <c r="C97" s="80" t="s">
        <v>111</v>
      </c>
      <c r="D97" s="80" t="s">
        <v>117</v>
      </c>
      <c r="E97" s="80" t="s">
        <v>20</v>
      </c>
      <c r="F97" s="80"/>
      <c r="G97" s="80"/>
      <c r="H97" s="77"/>
      <c r="I97" s="16">
        <f>I98</f>
        <v>0</v>
      </c>
      <c r="J97" s="16">
        <f>J98</f>
        <v>0</v>
      </c>
    </row>
    <row r="98" spans="1:10" ht="12.75" customHeight="1" hidden="1">
      <c r="A98" s="53" t="s">
        <v>23</v>
      </c>
      <c r="B98" s="72" t="s">
        <v>159</v>
      </c>
      <c r="C98" s="82" t="s">
        <v>111</v>
      </c>
      <c r="D98" s="82" t="s">
        <v>117</v>
      </c>
      <c r="E98" s="82" t="s">
        <v>24</v>
      </c>
      <c r="F98" s="82"/>
      <c r="G98" s="82"/>
      <c r="H98" s="78"/>
      <c r="I98" s="18"/>
      <c r="J98" s="18"/>
    </row>
    <row r="99" spans="1:10" ht="12.75" customHeight="1" hidden="1">
      <c r="A99" s="58" t="s">
        <v>122</v>
      </c>
      <c r="B99" s="72" t="s">
        <v>159</v>
      </c>
      <c r="C99" s="75" t="s">
        <v>121</v>
      </c>
      <c r="D99" s="75"/>
      <c r="E99" s="75"/>
      <c r="F99" s="75"/>
      <c r="G99" s="75"/>
      <c r="H99" s="77"/>
      <c r="I99" s="13">
        <f>I100</f>
        <v>0</v>
      </c>
      <c r="J99" s="13">
        <f>J100</f>
        <v>0</v>
      </c>
    </row>
    <row r="100" spans="1:10" ht="12.75" customHeight="1" hidden="1">
      <c r="A100" s="56" t="s">
        <v>124</v>
      </c>
      <c r="B100" s="72" t="s">
        <v>159</v>
      </c>
      <c r="C100" s="75" t="s">
        <v>121</v>
      </c>
      <c r="D100" s="75" t="s">
        <v>123</v>
      </c>
      <c r="E100" s="75" t="s">
        <v>20</v>
      </c>
      <c r="F100" s="75"/>
      <c r="G100" s="75"/>
      <c r="H100" s="77"/>
      <c r="I100" s="16">
        <f>I101</f>
        <v>0</v>
      </c>
      <c r="J100" s="16">
        <f>J101</f>
        <v>0</v>
      </c>
    </row>
    <row r="101" spans="1:10" ht="12.75" customHeight="1" hidden="1">
      <c r="A101" s="53" t="s">
        <v>23</v>
      </c>
      <c r="B101" s="72" t="s">
        <v>159</v>
      </c>
      <c r="C101" s="73" t="s">
        <v>121</v>
      </c>
      <c r="D101" s="73" t="s">
        <v>123</v>
      </c>
      <c r="E101" s="73" t="s">
        <v>24</v>
      </c>
      <c r="F101" s="73"/>
      <c r="G101" s="73"/>
      <c r="H101" s="78"/>
      <c r="I101" s="18"/>
      <c r="J101" s="18"/>
    </row>
    <row r="102" spans="1:10" ht="12.75" customHeight="1" hidden="1">
      <c r="A102" s="59" t="s">
        <v>202</v>
      </c>
      <c r="B102" s="72" t="s">
        <v>159</v>
      </c>
      <c r="C102" s="75" t="s">
        <v>50</v>
      </c>
      <c r="D102" s="73"/>
      <c r="E102" s="73"/>
      <c r="F102" s="73"/>
      <c r="G102" s="73"/>
      <c r="H102" s="77"/>
      <c r="I102" s="13">
        <f>I103+I105+I107</f>
        <v>0</v>
      </c>
      <c r="J102" s="13">
        <f>J103+J105+J107</f>
        <v>0</v>
      </c>
    </row>
    <row r="103" spans="1:10" ht="12.75" customHeight="1" hidden="1">
      <c r="A103" s="60" t="s">
        <v>52</v>
      </c>
      <c r="B103" s="72" t="s">
        <v>159</v>
      </c>
      <c r="C103" s="80" t="s">
        <v>50</v>
      </c>
      <c r="D103" s="80" t="s">
        <v>53</v>
      </c>
      <c r="E103" s="80" t="s">
        <v>20</v>
      </c>
      <c r="F103" s="80"/>
      <c r="G103" s="80"/>
      <c r="H103" s="77"/>
      <c r="I103" s="16">
        <f>I104</f>
        <v>0</v>
      </c>
      <c r="J103" s="16">
        <f>J104</f>
        <v>0</v>
      </c>
    </row>
    <row r="104" spans="1:10" ht="12.75" customHeight="1" hidden="1">
      <c r="A104" s="53" t="s">
        <v>23</v>
      </c>
      <c r="B104" s="72" t="s">
        <v>159</v>
      </c>
      <c r="C104" s="82" t="s">
        <v>50</v>
      </c>
      <c r="D104" s="82" t="s">
        <v>53</v>
      </c>
      <c r="E104" s="82" t="s">
        <v>24</v>
      </c>
      <c r="F104" s="82"/>
      <c r="G104" s="82"/>
      <c r="H104" s="78"/>
      <c r="I104" s="18">
        <v>0</v>
      </c>
      <c r="J104" s="18">
        <v>0</v>
      </c>
    </row>
    <row r="105" spans="1:10" ht="12.75" customHeight="1" hidden="1">
      <c r="A105" s="60" t="s">
        <v>166</v>
      </c>
      <c r="B105" s="72" t="s">
        <v>159</v>
      </c>
      <c r="C105" s="80" t="s">
        <v>50</v>
      </c>
      <c r="D105" s="80" t="s">
        <v>54</v>
      </c>
      <c r="E105" s="80" t="s">
        <v>20</v>
      </c>
      <c r="F105" s="80"/>
      <c r="G105" s="80"/>
      <c r="H105" s="77"/>
      <c r="I105" s="16">
        <f>I106</f>
        <v>0</v>
      </c>
      <c r="J105" s="16">
        <f>J106</f>
        <v>0</v>
      </c>
    </row>
    <row r="106" spans="1:10" ht="12.75" customHeight="1" hidden="1">
      <c r="A106" s="53" t="s">
        <v>23</v>
      </c>
      <c r="B106" s="72" t="s">
        <v>159</v>
      </c>
      <c r="C106" s="82" t="s">
        <v>50</v>
      </c>
      <c r="D106" s="82" t="s">
        <v>54</v>
      </c>
      <c r="E106" s="82" t="s">
        <v>24</v>
      </c>
      <c r="F106" s="82"/>
      <c r="G106" s="82"/>
      <c r="H106" s="78"/>
      <c r="I106" s="18">
        <v>0</v>
      </c>
      <c r="J106" s="18">
        <v>0</v>
      </c>
    </row>
    <row r="107" spans="1:10" ht="12.75" customHeight="1" hidden="1">
      <c r="A107" s="56" t="s">
        <v>127</v>
      </c>
      <c r="B107" s="72" t="s">
        <v>159</v>
      </c>
      <c r="C107" s="75" t="s">
        <v>50</v>
      </c>
      <c r="D107" s="75" t="s">
        <v>126</v>
      </c>
      <c r="E107" s="75" t="s">
        <v>20</v>
      </c>
      <c r="F107" s="75"/>
      <c r="G107" s="75"/>
      <c r="H107" s="79"/>
      <c r="I107" s="20">
        <f>I108</f>
        <v>0</v>
      </c>
      <c r="J107" s="20">
        <f>J108</f>
        <v>0</v>
      </c>
    </row>
    <row r="108" spans="1:10" ht="12.75" customHeight="1" hidden="1">
      <c r="A108" s="54" t="s">
        <v>23</v>
      </c>
      <c r="B108" s="72" t="s">
        <v>159</v>
      </c>
      <c r="C108" s="73" t="s">
        <v>50</v>
      </c>
      <c r="D108" s="73" t="s">
        <v>126</v>
      </c>
      <c r="E108" s="73" t="s">
        <v>24</v>
      </c>
      <c r="F108" s="73"/>
      <c r="G108" s="73"/>
      <c r="H108" s="78"/>
      <c r="I108" s="18">
        <v>0</v>
      </c>
      <c r="J108" s="18">
        <v>0</v>
      </c>
    </row>
    <row r="109" spans="1:10" ht="12.75" customHeight="1" hidden="1">
      <c r="A109" s="58" t="s">
        <v>167</v>
      </c>
      <c r="B109" s="72" t="s">
        <v>159</v>
      </c>
      <c r="C109" s="80" t="s">
        <v>168</v>
      </c>
      <c r="D109" s="80"/>
      <c r="E109" s="80"/>
      <c r="F109" s="80"/>
      <c r="G109" s="80"/>
      <c r="H109" s="77"/>
      <c r="I109" s="13">
        <f>I110+I112+I114</f>
        <v>0</v>
      </c>
      <c r="J109" s="13">
        <f>J110+J112+J114</f>
        <v>0</v>
      </c>
    </row>
    <row r="110" spans="1:10" ht="12.75" customHeight="1" hidden="1">
      <c r="A110" s="60" t="s">
        <v>169</v>
      </c>
      <c r="B110" s="72" t="s">
        <v>159</v>
      </c>
      <c r="C110" s="80" t="s">
        <v>168</v>
      </c>
      <c r="D110" s="80" t="s">
        <v>170</v>
      </c>
      <c r="E110" s="80" t="s">
        <v>20</v>
      </c>
      <c r="F110" s="80"/>
      <c r="G110" s="80"/>
      <c r="H110" s="77"/>
      <c r="I110" s="16">
        <f>I111</f>
        <v>0</v>
      </c>
      <c r="J110" s="16">
        <f>J111</f>
        <v>0</v>
      </c>
    </row>
    <row r="111" spans="1:10" ht="12.75" customHeight="1" hidden="1">
      <c r="A111" s="53" t="s">
        <v>23</v>
      </c>
      <c r="B111" s="72" t="s">
        <v>159</v>
      </c>
      <c r="C111" s="82" t="s">
        <v>168</v>
      </c>
      <c r="D111" s="82" t="s">
        <v>171</v>
      </c>
      <c r="E111" s="82" t="s">
        <v>24</v>
      </c>
      <c r="F111" s="82"/>
      <c r="G111" s="82"/>
      <c r="H111" s="78"/>
      <c r="I111" s="18">
        <v>0</v>
      </c>
      <c r="J111" s="18">
        <v>0</v>
      </c>
    </row>
    <row r="112" spans="1:10" ht="12.75" customHeight="1" hidden="1">
      <c r="A112" s="60" t="s">
        <v>114</v>
      </c>
      <c r="B112" s="72" t="s">
        <v>159</v>
      </c>
      <c r="C112" s="80" t="s">
        <v>168</v>
      </c>
      <c r="D112" s="80" t="s">
        <v>113</v>
      </c>
      <c r="E112" s="80" t="s">
        <v>20</v>
      </c>
      <c r="F112" s="80"/>
      <c r="G112" s="80"/>
      <c r="H112" s="77"/>
      <c r="I112" s="16">
        <f>I113</f>
        <v>0</v>
      </c>
      <c r="J112" s="16">
        <f>J113</f>
        <v>0</v>
      </c>
    </row>
    <row r="113" spans="1:10" ht="12.75" customHeight="1" hidden="1">
      <c r="A113" s="53" t="s">
        <v>116</v>
      </c>
      <c r="B113" s="72" t="s">
        <v>159</v>
      </c>
      <c r="C113" s="82" t="s">
        <v>168</v>
      </c>
      <c r="D113" s="82" t="s">
        <v>113</v>
      </c>
      <c r="E113" s="82" t="s">
        <v>115</v>
      </c>
      <c r="F113" s="82"/>
      <c r="G113" s="82"/>
      <c r="H113" s="78"/>
      <c r="I113" s="18">
        <v>0</v>
      </c>
      <c r="J113" s="18">
        <v>0</v>
      </c>
    </row>
    <row r="114" spans="1:10" ht="12.75" customHeight="1" hidden="1">
      <c r="A114" s="60" t="s">
        <v>169</v>
      </c>
      <c r="B114" s="72" t="s">
        <v>159</v>
      </c>
      <c r="C114" s="80" t="s">
        <v>168</v>
      </c>
      <c r="D114" s="80" t="s">
        <v>125</v>
      </c>
      <c r="E114" s="80" t="s">
        <v>20</v>
      </c>
      <c r="F114" s="80"/>
      <c r="G114" s="80"/>
      <c r="H114" s="77"/>
      <c r="I114" s="16">
        <f>I115</f>
        <v>0</v>
      </c>
      <c r="J114" s="16">
        <f>J115</f>
        <v>0</v>
      </c>
    </row>
    <row r="115" spans="1:10" ht="12.75" customHeight="1" hidden="1">
      <c r="A115" s="53" t="s">
        <v>116</v>
      </c>
      <c r="B115" s="72" t="s">
        <v>159</v>
      </c>
      <c r="C115" s="82" t="s">
        <v>168</v>
      </c>
      <c r="D115" s="82" t="s">
        <v>125</v>
      </c>
      <c r="E115" s="82" t="s">
        <v>115</v>
      </c>
      <c r="F115" s="82"/>
      <c r="G115" s="82"/>
      <c r="H115" s="78"/>
      <c r="I115" s="18">
        <v>0</v>
      </c>
      <c r="J115" s="18">
        <v>0</v>
      </c>
    </row>
    <row r="116" spans="1:10" ht="12.75" customHeight="1" hidden="1">
      <c r="A116" s="60" t="s">
        <v>172</v>
      </c>
      <c r="B116" s="72" t="s">
        <v>159</v>
      </c>
      <c r="C116" s="80" t="s">
        <v>168</v>
      </c>
      <c r="D116" s="80" t="s">
        <v>119</v>
      </c>
      <c r="E116" s="80" t="s">
        <v>20</v>
      </c>
      <c r="F116" s="80"/>
      <c r="G116" s="80"/>
      <c r="H116" s="77"/>
      <c r="I116" s="16">
        <f>I117</f>
        <v>0</v>
      </c>
      <c r="J116" s="16">
        <f>J117</f>
        <v>0</v>
      </c>
    </row>
    <row r="117" spans="1:10" ht="12.75" customHeight="1" hidden="1">
      <c r="A117" s="53" t="s">
        <v>116</v>
      </c>
      <c r="B117" s="72" t="s">
        <v>159</v>
      </c>
      <c r="C117" s="82" t="s">
        <v>168</v>
      </c>
      <c r="D117" s="82" t="s">
        <v>119</v>
      </c>
      <c r="E117" s="82" t="s">
        <v>115</v>
      </c>
      <c r="F117" s="82"/>
      <c r="G117" s="82"/>
      <c r="H117" s="78"/>
      <c r="I117" s="18">
        <v>0</v>
      </c>
      <c r="J117" s="18">
        <v>0</v>
      </c>
    </row>
    <row r="118" spans="1:10" ht="12.75" customHeight="1" hidden="1">
      <c r="A118" s="59" t="s">
        <v>173</v>
      </c>
      <c r="B118" s="72" t="s">
        <v>159</v>
      </c>
      <c r="C118" s="80" t="s">
        <v>174</v>
      </c>
      <c r="D118" s="80"/>
      <c r="E118" s="80"/>
      <c r="F118" s="80"/>
      <c r="G118" s="80"/>
      <c r="H118" s="77"/>
      <c r="I118" s="13">
        <f>I119+I121</f>
        <v>0</v>
      </c>
      <c r="J118" s="13">
        <f>J119+J121</f>
        <v>0</v>
      </c>
    </row>
    <row r="119" spans="1:10" ht="12.75" customHeight="1" hidden="1">
      <c r="A119" s="60" t="s">
        <v>114</v>
      </c>
      <c r="B119" s="72" t="s">
        <v>159</v>
      </c>
      <c r="C119" s="80" t="s">
        <v>174</v>
      </c>
      <c r="D119" s="80" t="s">
        <v>113</v>
      </c>
      <c r="E119" s="80" t="s">
        <v>20</v>
      </c>
      <c r="F119" s="80"/>
      <c r="G119" s="80"/>
      <c r="H119" s="77"/>
      <c r="I119" s="16">
        <f>I120</f>
        <v>0</v>
      </c>
      <c r="J119" s="16">
        <f>J120</f>
        <v>0</v>
      </c>
    </row>
    <row r="120" spans="1:10" ht="12.75" customHeight="1" hidden="1">
      <c r="A120" s="53" t="s">
        <v>116</v>
      </c>
      <c r="B120" s="72" t="s">
        <v>159</v>
      </c>
      <c r="C120" s="82" t="s">
        <v>174</v>
      </c>
      <c r="D120" s="82" t="s">
        <v>113</v>
      </c>
      <c r="E120" s="82" t="s">
        <v>115</v>
      </c>
      <c r="F120" s="82"/>
      <c r="G120" s="82"/>
      <c r="H120" s="78"/>
      <c r="I120" s="18">
        <v>0</v>
      </c>
      <c r="J120" s="18">
        <v>0</v>
      </c>
    </row>
    <row r="121" spans="1:10" ht="12.75" customHeight="1" hidden="1">
      <c r="A121" s="60" t="s">
        <v>120</v>
      </c>
      <c r="B121" s="72" t="s">
        <v>159</v>
      </c>
      <c r="C121" s="80"/>
      <c r="D121" s="80"/>
      <c r="E121" s="80"/>
      <c r="F121" s="80"/>
      <c r="G121" s="80"/>
      <c r="H121" s="77"/>
      <c r="I121" s="16"/>
      <c r="J121" s="16"/>
    </row>
    <row r="122" spans="1:10" ht="12.75" customHeight="1" hidden="1">
      <c r="A122" s="53" t="s">
        <v>114</v>
      </c>
      <c r="B122" s="72" t="s">
        <v>159</v>
      </c>
      <c r="C122" s="82"/>
      <c r="D122" s="82"/>
      <c r="E122" s="82"/>
      <c r="F122" s="82"/>
      <c r="G122" s="82"/>
      <c r="H122" s="78"/>
      <c r="I122" s="18"/>
      <c r="J122" s="18"/>
    </row>
    <row r="123" spans="1:10" ht="17.25" customHeight="1">
      <c r="A123" s="69" t="s">
        <v>208</v>
      </c>
      <c r="B123" s="72" t="s">
        <v>183</v>
      </c>
      <c r="C123" s="75" t="s">
        <v>61</v>
      </c>
      <c r="D123" s="75"/>
      <c r="E123" s="75"/>
      <c r="F123" s="75"/>
      <c r="G123" s="75" t="s">
        <v>236</v>
      </c>
      <c r="H123" s="33">
        <v>1600300</v>
      </c>
      <c r="I123" s="13" t="e">
        <f>I124+#REF!+#REF!+I129</f>
        <v>#REF!</v>
      </c>
      <c r="J123" s="13" t="e">
        <f>J124+#REF!+#REF!+J129</f>
        <v>#REF!</v>
      </c>
    </row>
    <row r="124" spans="1:10" ht="21.75" customHeight="1">
      <c r="A124" s="67" t="s">
        <v>62</v>
      </c>
      <c r="B124" s="72" t="s">
        <v>183</v>
      </c>
      <c r="C124" s="73" t="s">
        <v>61</v>
      </c>
      <c r="D124" s="73" t="s">
        <v>63</v>
      </c>
      <c r="E124" s="73" t="s">
        <v>20</v>
      </c>
      <c r="F124" s="73"/>
      <c r="G124" s="73"/>
      <c r="H124" s="37">
        <v>1600300</v>
      </c>
      <c r="I124" s="16" t="e">
        <f>I126+I125+#REF!</f>
        <v>#REF!</v>
      </c>
      <c r="J124" s="16" t="e">
        <f>J126+J125+#REF!</f>
        <v>#REF!</v>
      </c>
    </row>
    <row r="125" spans="1:10" ht="22.5" customHeight="1">
      <c r="A125" s="67" t="s">
        <v>31</v>
      </c>
      <c r="B125" s="72" t="s">
        <v>183</v>
      </c>
      <c r="C125" s="73" t="s">
        <v>61</v>
      </c>
      <c r="D125" s="73" t="s">
        <v>64</v>
      </c>
      <c r="E125" s="73" t="s">
        <v>20</v>
      </c>
      <c r="F125" s="73"/>
      <c r="G125" s="73"/>
      <c r="H125" s="36">
        <v>16000</v>
      </c>
      <c r="I125" s="16" t="e">
        <f>#REF!</f>
        <v>#REF!</v>
      </c>
      <c r="J125" s="16" t="e">
        <f>#REF!</f>
        <v>#REF!</v>
      </c>
    </row>
    <row r="126" spans="1:10" ht="21.75" customHeight="1">
      <c r="A126" s="67" t="s">
        <v>191</v>
      </c>
      <c r="B126" s="72" t="s">
        <v>183</v>
      </c>
      <c r="C126" s="73" t="s">
        <v>61</v>
      </c>
      <c r="D126" s="73" t="s">
        <v>64</v>
      </c>
      <c r="E126" s="82" t="s">
        <v>192</v>
      </c>
      <c r="F126" s="82"/>
      <c r="G126" s="82"/>
      <c r="H126" s="37">
        <v>16000</v>
      </c>
      <c r="I126" s="16" t="e">
        <f>I127</f>
        <v>#REF!</v>
      </c>
      <c r="J126" s="16" t="e">
        <f>J127</f>
        <v>#REF!</v>
      </c>
    </row>
    <row r="127" spans="1:10" ht="27.75" customHeight="1">
      <c r="A127" s="67" t="s">
        <v>196</v>
      </c>
      <c r="B127" s="72" t="s">
        <v>183</v>
      </c>
      <c r="C127" s="73" t="s">
        <v>61</v>
      </c>
      <c r="D127" s="73" t="s">
        <v>65</v>
      </c>
      <c r="E127" s="73" t="s">
        <v>20</v>
      </c>
      <c r="F127" s="73"/>
      <c r="G127" s="73"/>
      <c r="H127" s="37">
        <v>1584300</v>
      </c>
      <c r="I127" s="16" t="e">
        <f>#REF!</f>
        <v>#REF!</v>
      </c>
      <c r="J127" s="16" t="e">
        <f>#REF!</f>
        <v>#REF!</v>
      </c>
    </row>
    <row r="128" spans="1:10" ht="41.25" customHeight="1">
      <c r="A128" s="55" t="s">
        <v>66</v>
      </c>
      <c r="B128" s="72" t="s">
        <v>183</v>
      </c>
      <c r="C128" s="73" t="s">
        <v>61</v>
      </c>
      <c r="D128" s="73" t="s">
        <v>67</v>
      </c>
      <c r="E128" s="73" t="s">
        <v>20</v>
      </c>
      <c r="F128" s="73"/>
      <c r="G128" s="73"/>
      <c r="H128" s="37">
        <v>1584300</v>
      </c>
      <c r="I128" s="18">
        <v>381.607</v>
      </c>
      <c r="J128" s="18">
        <v>381.607</v>
      </c>
    </row>
    <row r="129" spans="1:10" ht="54" customHeight="1">
      <c r="A129" s="55" t="s">
        <v>187</v>
      </c>
      <c r="B129" s="72" t="s">
        <v>183</v>
      </c>
      <c r="C129" s="73" t="s">
        <v>61</v>
      </c>
      <c r="D129" s="73" t="s">
        <v>67</v>
      </c>
      <c r="E129" s="73" t="s">
        <v>186</v>
      </c>
      <c r="F129" s="73"/>
      <c r="G129" s="73"/>
      <c r="H129" s="37">
        <v>403000</v>
      </c>
      <c r="I129" s="16">
        <f>I132</f>
        <v>0</v>
      </c>
      <c r="J129" s="16">
        <f>J132</f>
        <v>0</v>
      </c>
    </row>
    <row r="130" spans="1:10" ht="54" customHeight="1">
      <c r="A130" s="55" t="s">
        <v>189</v>
      </c>
      <c r="B130" s="72" t="s">
        <v>183</v>
      </c>
      <c r="C130" s="75" t="s">
        <v>61</v>
      </c>
      <c r="D130" s="75" t="s">
        <v>67</v>
      </c>
      <c r="E130" s="75" t="s">
        <v>188</v>
      </c>
      <c r="F130" s="75"/>
      <c r="G130" s="75" t="s">
        <v>237</v>
      </c>
      <c r="H130" s="78">
        <v>1181300</v>
      </c>
      <c r="I130" s="16"/>
      <c r="J130" s="16"/>
    </row>
    <row r="131" spans="1:10" ht="54" customHeight="1">
      <c r="A131" s="55" t="s">
        <v>104</v>
      </c>
      <c r="B131" s="72" t="s">
        <v>183</v>
      </c>
      <c r="C131" s="73" t="s">
        <v>226</v>
      </c>
      <c r="D131" s="73" t="s">
        <v>68</v>
      </c>
      <c r="E131" s="73" t="s">
        <v>20</v>
      </c>
      <c r="F131" s="73"/>
      <c r="G131" s="73" t="s">
        <v>228</v>
      </c>
      <c r="H131" s="37">
        <v>90000</v>
      </c>
      <c r="I131" s="16"/>
      <c r="J131" s="16"/>
    </row>
    <row r="132" spans="1:10" ht="24.75" customHeight="1">
      <c r="A132" s="55" t="s">
        <v>238</v>
      </c>
      <c r="B132" s="72" t="s">
        <v>183</v>
      </c>
      <c r="C132" s="75" t="s">
        <v>226</v>
      </c>
      <c r="D132" s="75" t="s">
        <v>227</v>
      </c>
      <c r="E132" s="75"/>
      <c r="F132" s="75"/>
      <c r="G132" s="75" t="s">
        <v>228</v>
      </c>
      <c r="H132" s="78">
        <v>90000</v>
      </c>
      <c r="I132" s="18">
        <v>0</v>
      </c>
      <c r="J132" s="18">
        <v>0</v>
      </c>
    </row>
    <row r="133" spans="1:10" ht="12.75" customHeight="1" hidden="1">
      <c r="A133" s="55" t="s">
        <v>187</v>
      </c>
      <c r="B133" s="74" t="s">
        <v>175</v>
      </c>
      <c r="C133" s="75" t="s">
        <v>176</v>
      </c>
      <c r="D133" s="75" t="s">
        <v>132</v>
      </c>
      <c r="E133" s="75" t="s">
        <v>20</v>
      </c>
      <c r="F133" s="75"/>
      <c r="G133" s="75"/>
      <c r="H133" s="77"/>
      <c r="I133" s="16">
        <f>I134</f>
        <v>0</v>
      </c>
      <c r="J133" s="16">
        <f>J134</f>
        <v>0</v>
      </c>
    </row>
    <row r="134" spans="1:10" ht="12.75" customHeight="1" hidden="1">
      <c r="A134" s="53" t="s">
        <v>189</v>
      </c>
      <c r="B134" s="74" t="s">
        <v>175</v>
      </c>
      <c r="C134" s="73" t="s">
        <v>176</v>
      </c>
      <c r="D134" s="73" t="s">
        <v>132</v>
      </c>
      <c r="E134" s="73" t="s">
        <v>24</v>
      </c>
      <c r="F134" s="73"/>
      <c r="G134" s="73"/>
      <c r="H134" s="78"/>
      <c r="I134" s="18"/>
      <c r="J134" s="18"/>
    </row>
    <row r="135" spans="1:10" ht="12.75" customHeight="1" hidden="1">
      <c r="A135" s="56" t="s">
        <v>177</v>
      </c>
      <c r="B135" s="75" t="s">
        <v>178</v>
      </c>
      <c r="C135" s="75" t="s">
        <v>168</v>
      </c>
      <c r="D135" s="75" t="s">
        <v>179</v>
      </c>
      <c r="E135" s="75" t="s">
        <v>20</v>
      </c>
      <c r="F135" s="75"/>
      <c r="G135" s="75"/>
      <c r="H135" s="77"/>
      <c r="I135" s="16">
        <f>I136</f>
        <v>1500</v>
      </c>
      <c r="J135" s="16">
        <f>J136</f>
        <v>1500</v>
      </c>
    </row>
    <row r="136" spans="1:10" ht="12.75" customHeight="1" hidden="1">
      <c r="A136" s="54" t="s">
        <v>23</v>
      </c>
      <c r="B136" s="73" t="s">
        <v>178</v>
      </c>
      <c r="C136" s="73" t="s">
        <v>168</v>
      </c>
      <c r="D136" s="73" t="s">
        <v>179</v>
      </c>
      <c r="E136" s="73" t="s">
        <v>24</v>
      </c>
      <c r="F136" s="73"/>
      <c r="G136" s="73"/>
      <c r="H136" s="78"/>
      <c r="I136" s="18">
        <v>1500</v>
      </c>
      <c r="J136" s="18">
        <v>1500</v>
      </c>
    </row>
    <row r="137" spans="1:10" ht="21.75" customHeight="1">
      <c r="A137" s="64" t="s">
        <v>69</v>
      </c>
      <c r="B137" s="81"/>
      <c r="C137" s="88"/>
      <c r="D137" s="88"/>
      <c r="E137" s="88"/>
      <c r="F137" s="88"/>
      <c r="G137" s="88" t="s">
        <v>234</v>
      </c>
      <c r="H137" s="76">
        <v>6431140</v>
      </c>
      <c r="I137" s="28" t="e">
        <f>#REF!+#REF!+#REF!+#REF!+#REF!+#REF!+#REF!+#REF!+#REF!+#REF!+I16+#REF!+#REF!</f>
        <v>#REF!</v>
      </c>
      <c r="J137" s="28" t="e">
        <f>#REF!+#REF!+#REF!+#REF!+#REF!+#REF!+#REF!+#REF!+#REF!+#REF!+J16+#REF!+#REF!</f>
        <v>#REF!</v>
      </c>
    </row>
    <row r="138" spans="1:7" ht="21.75" customHeight="1">
      <c r="A138" s="29"/>
      <c r="B138" s="29"/>
      <c r="C138" s="29"/>
      <c r="D138" s="29"/>
      <c r="E138" s="29"/>
      <c r="F138" s="29"/>
      <c r="G138" s="29"/>
    </row>
    <row r="139" spans="1:8" ht="21.75" customHeight="1">
      <c r="A139" s="29"/>
      <c r="B139" s="29"/>
      <c r="C139" s="29"/>
      <c r="D139" s="29"/>
      <c r="E139" s="29"/>
      <c r="F139" s="29"/>
      <c r="G139" s="29"/>
      <c r="H139" s="51"/>
    </row>
    <row r="140" spans="1:8" ht="21.75" customHeight="1">
      <c r="A140" s="29"/>
      <c r="B140" s="29"/>
      <c r="C140" s="29"/>
      <c r="D140" s="29"/>
      <c r="E140" s="29"/>
      <c r="F140" s="29"/>
      <c r="G140" s="29"/>
      <c r="H140" s="52"/>
    </row>
    <row r="141" spans="1:7" ht="21.75" customHeight="1">
      <c r="A141" s="29"/>
      <c r="B141" s="29"/>
      <c r="C141" s="29"/>
      <c r="D141" s="29"/>
      <c r="E141" s="29"/>
      <c r="F141" s="29"/>
      <c r="G141" s="29"/>
    </row>
    <row r="142" spans="1:7" ht="21.75" customHeight="1">
      <c r="A142" s="29"/>
      <c r="B142" s="29"/>
      <c r="C142" s="29"/>
      <c r="D142" s="29"/>
      <c r="E142" s="29"/>
      <c r="F142" s="29"/>
      <c r="G142" s="29"/>
    </row>
    <row r="143" spans="1:7" ht="21.75" customHeight="1">
      <c r="A143" s="29"/>
      <c r="B143" s="29"/>
      <c r="C143" s="29"/>
      <c r="D143" s="29"/>
      <c r="E143" s="29"/>
      <c r="F143" s="29"/>
      <c r="G143" s="29"/>
    </row>
    <row r="144" spans="1:7" ht="21.75" customHeight="1">
      <c r="A144" s="29"/>
      <c r="B144" s="29"/>
      <c r="C144" s="29"/>
      <c r="D144" s="29"/>
      <c r="E144" s="29"/>
      <c r="F144" s="29"/>
      <c r="G144" s="29"/>
    </row>
    <row r="145" spans="1:7" ht="21.75" customHeight="1">
      <c r="A145" s="29"/>
      <c r="B145" s="29"/>
      <c r="C145" s="29"/>
      <c r="D145" s="29"/>
      <c r="E145" s="29"/>
      <c r="F145" s="29"/>
      <c r="G145" s="29"/>
    </row>
    <row r="146" spans="1:7" ht="21.75" customHeight="1">
      <c r="A146" s="29"/>
      <c r="B146" s="29"/>
      <c r="C146" s="29"/>
      <c r="D146" s="29"/>
      <c r="E146" s="29"/>
      <c r="F146" s="29"/>
      <c r="G146" s="29"/>
    </row>
    <row r="147" spans="1:7" ht="21.75" customHeight="1">
      <c r="A147" s="29"/>
      <c r="B147" s="29"/>
      <c r="C147" s="29"/>
      <c r="D147" s="29"/>
      <c r="E147" s="29"/>
      <c r="F147" s="29"/>
      <c r="G147" s="29"/>
    </row>
    <row r="148" spans="1:7" ht="21.75" customHeight="1">
      <c r="A148" s="29"/>
      <c r="B148" s="29"/>
      <c r="C148" s="29"/>
      <c r="D148" s="29"/>
      <c r="E148" s="29"/>
      <c r="F148" s="29"/>
      <c r="G148" s="29"/>
    </row>
    <row r="149" spans="1:7" ht="21.75" customHeight="1">
      <c r="A149" s="29"/>
      <c r="B149" s="29"/>
      <c r="C149" s="29"/>
      <c r="D149" s="29"/>
      <c r="E149" s="29"/>
      <c r="F149" s="29"/>
      <c r="G149" s="29"/>
    </row>
    <row r="150" spans="1:7" ht="21.75" customHeight="1">
      <c r="A150" s="29"/>
      <c r="B150" s="29"/>
      <c r="C150" s="29"/>
      <c r="D150" s="29"/>
      <c r="E150" s="29"/>
      <c r="F150" s="29"/>
      <c r="G150" s="29"/>
    </row>
    <row r="151" spans="1:7" ht="21.75" customHeight="1">
      <c r="A151" s="29"/>
      <c r="B151" s="29"/>
      <c r="C151" s="29"/>
      <c r="D151" s="29"/>
      <c r="E151" s="29"/>
      <c r="F151" s="29"/>
      <c r="G151" s="29"/>
    </row>
    <row r="152" spans="1:7" ht="21.75" customHeight="1">
      <c r="A152" s="29"/>
      <c r="B152" s="29"/>
      <c r="C152" s="29"/>
      <c r="D152" s="29"/>
      <c r="E152" s="29"/>
      <c r="F152" s="29"/>
      <c r="G152" s="29"/>
    </row>
    <row r="153" spans="1:7" ht="21.75" customHeight="1">
      <c r="A153" s="29"/>
      <c r="B153" s="29"/>
      <c r="C153" s="29"/>
      <c r="D153" s="29"/>
      <c r="E153" s="29"/>
      <c r="F153" s="29"/>
      <c r="G153" s="29"/>
    </row>
    <row r="154" spans="1:7" ht="21.75" customHeight="1">
      <c r="A154" s="29"/>
      <c r="B154" s="29"/>
      <c r="C154" s="29"/>
      <c r="D154" s="29"/>
      <c r="E154" s="29"/>
      <c r="F154" s="29"/>
      <c r="G154" s="29"/>
    </row>
    <row r="155" spans="1:7" ht="21.75" customHeight="1">
      <c r="A155" s="29"/>
      <c r="B155" s="29"/>
      <c r="C155" s="29"/>
      <c r="D155" s="29"/>
      <c r="E155" s="29"/>
      <c r="F155" s="29"/>
      <c r="G155" s="29"/>
    </row>
    <row r="156" spans="1:7" ht="21.75" customHeight="1">
      <c r="A156" s="29"/>
      <c r="B156" s="29"/>
      <c r="C156" s="29"/>
      <c r="D156" s="29"/>
      <c r="E156" s="29"/>
      <c r="F156" s="29"/>
      <c r="G156" s="29"/>
    </row>
  </sheetData>
  <sheetProtection selectLockedCells="1" selectUnlockedCells="1"/>
  <mergeCells count="6">
    <mergeCell ref="A9:H9"/>
    <mergeCell ref="A12:A13"/>
    <mergeCell ref="B12:E12"/>
    <mergeCell ref="H12:H13"/>
    <mergeCell ref="F12:F13"/>
    <mergeCell ref="G12:G13"/>
  </mergeCells>
  <printOptions horizontalCentered="1"/>
  <pageMargins left="0.44" right="0.15763888888888888" top="0.32" bottom="0.15763888888888888" header="0.64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Sarino</cp:lastModifiedBy>
  <cp:lastPrinted>2015-09-02T08:49:23Z</cp:lastPrinted>
  <dcterms:modified xsi:type="dcterms:W3CDTF">2015-09-02T08:54:23Z</dcterms:modified>
  <cp:category/>
  <cp:version/>
  <cp:contentType/>
  <cp:contentStatus/>
</cp:coreProperties>
</file>